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haratm/Documents/Personal/treehouse/"/>
    </mc:Choice>
  </mc:AlternateContent>
  <xr:revisionPtr revIDLastSave="0" documentId="8_{0375EE0B-72E8-6647-8DAE-1ACEF1BFC9AD}" xr6:coauthVersionLast="45" xr6:coauthVersionMax="45" xr10:uidLastSave="{00000000-0000-0000-0000-000000000000}"/>
  <bookViews>
    <workbookView xWindow="1200" yWindow="460" windowWidth="24400" windowHeight="12680" activeTab="1" xr2:uid="{4BF0F8BB-4737-B345-A3F3-FB06F54DE2AC}"/>
  </bookViews>
  <sheets>
    <sheet name="land use" sheetId="1" r:id="rId1"/>
    <sheet name="heigh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2" l="1"/>
  <c r="H26" i="2"/>
  <c r="H23" i="2"/>
  <c r="G20" i="2"/>
  <c r="G21" i="2"/>
  <c r="G22" i="2"/>
  <c r="G19" i="2"/>
  <c r="G23" i="2"/>
  <c r="F23" i="2"/>
  <c r="F38" i="1"/>
  <c r="F39" i="1" s="1"/>
  <c r="F6" i="1"/>
  <c r="F31" i="1" s="1"/>
  <c r="F13" i="1"/>
  <c r="F22" i="1"/>
  <c r="F32" i="1"/>
  <c r="F30" i="1"/>
</calcChain>
</file>

<file path=xl/sharedStrings.xml><?xml version="1.0" encoding="utf-8"?>
<sst xmlns="http://schemas.openxmlformats.org/spreadsheetml/2006/main" count="102" uniqueCount="81">
  <si>
    <t>Treehouse deck = 232sf </t>
  </si>
  <si>
    <t>Patios = 285+350= 635sf</t>
  </si>
  <si>
    <t>Stairs = 155sf</t>
  </si>
  <si>
    <t>Retaining walls/rockeries =  83+27+52+35 = 197sf </t>
  </si>
  <si>
    <t>mechanical equipment pad = 57sf </t>
  </si>
  <si>
    <t>Treehouse stairs = 24sf</t>
  </si>
  <si>
    <t>Hardscape: </t>
  </si>
  <si>
    <t>Lot Coverage: </t>
  </si>
  <si>
    <t>driveway = 3865sf *</t>
  </si>
  <si>
    <t>house (with eaves) = 2840sf</t>
  </si>
  <si>
    <t>total = 6,843sf *</t>
  </si>
  <si>
    <t>"unused" lot coverage that can be added to the 9% hardscape calc.: 10895.68-6843 = 4052.68sf </t>
  </si>
  <si>
    <t>access easement = ~1528.8sf </t>
  </si>
  <si>
    <t>net lot area = 28768-1528.8 = ~27239.2sf </t>
  </si>
  <si>
    <t>max allowed lot coverage (40%) = 10,895.68sf </t>
  </si>
  <si>
    <t>Main Structure Roof Area 2840sf</t>
  </si>
  <si>
    <t>Covered Patios and Covered Decks</t>
  </si>
  <si>
    <t>Accessory Building Roof Area  parking Square Feet 138sf</t>
  </si>
  <si>
    <t>Vehicular Use (driveway, paved access easements [portion used by the lot for access] 3865sf</t>
  </si>
  <si>
    <t>Gross Lot area = 28768 sf</t>
  </si>
  <si>
    <t>sf</t>
  </si>
  <si>
    <t xml:space="preserve">Max allowed: </t>
  </si>
  <si>
    <t>9% of net lot area 2451.53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</si>
  <si>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</si>
  <si>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</si>
  <si>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</si>
  <si>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</si>
  <si>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</si>
  <si>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</si>
  <si>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</si>
  <si>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</si>
  <si>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</si>
  <si>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</si>
  <si>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</si>
  <si>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</si>
  <si>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</si>
  <si>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</si>
  <si>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</si>
  <si>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</si>
  <si>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</si>
  <si>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u</t>
  </si>
  <si>
    <t>v</t>
  </si>
  <si>
    <t>w</t>
  </si>
  <si>
    <t>x</t>
  </si>
  <si>
    <t>y</t>
  </si>
  <si>
    <t>z</t>
  </si>
  <si>
    <t>total</t>
  </si>
  <si>
    <t>%</t>
  </si>
  <si>
    <t>Max allowed for hardscape</t>
  </si>
  <si>
    <t>Actual used for Hardscape:</t>
  </si>
  <si>
    <t>total hardscape  = 1300sf </t>
  </si>
  <si>
    <t>treehouse roof (with 18" eaves) = 138sf </t>
  </si>
  <si>
    <t>k&lt;c used hardscape &lt; max allowed hardscape</t>
  </si>
  <si>
    <t>Lot Area:</t>
  </si>
  <si>
    <t>d</t>
  </si>
  <si>
    <t>f = d+e</t>
  </si>
  <si>
    <t>s = r - q</t>
  </si>
  <si>
    <t xml:space="preserve">unused lot coverage:4052.68 (allowed  - used) </t>
  </si>
  <si>
    <t>4. The formula for calculating average building elevation is as follows:</t>
  </si>
  <si>
    <t>Formula:</t>
  </si>
  <si>
    <t>Average Building Elevation = (Weighted Sum of the Mid-point Elevations) ÷ (Total Length of Wall Segments)</t>
  </si>
  <si>
    <t>Where:</t>
  </si>
  <si>
    <t>Weighted Sum of the Mid-point Elevations = The sum of: ((Mid-point Elevation of Each Individual Wall Segment) x (Length of Each Individual Wall Segment))</t>
  </si>
  <si>
    <t>For example for a house with 10 wall segments:</t>
  </si>
  <si>
    <t>(Axa) + (Bxb) + (Cxc) + (Dxd) + (Exe) + (Fxf) + (Gxg) + (Hxh) + (Ixi) + (Jxj)</t>
  </si>
  <si>
    <t>a + b + c + d + e + f + g + h + i + j</t>
  </si>
  <si>
    <t>A, B, C, D… = The existing or finished ground elevation, whichever is lower, at midpoint of wall segment.</t>
  </si>
  <si>
    <t>And:</t>
  </si>
  <si>
    <t>a, b, c, d… = The length of wall segment measured on outside of wall.</t>
  </si>
  <si>
    <t>Tree house</t>
  </si>
  <si>
    <t>North</t>
  </si>
  <si>
    <t>South</t>
  </si>
  <si>
    <t>East</t>
  </si>
  <si>
    <t>West</t>
  </si>
  <si>
    <t>ABE</t>
  </si>
  <si>
    <t>mid point ground elevation</t>
  </si>
  <si>
    <t>mid point Wall elevation</t>
  </si>
  <si>
    <t>wall segment length</t>
  </si>
  <si>
    <t>weighted  sum of midpoint elevation</t>
  </si>
  <si>
    <t>Max allowed Height (17')</t>
  </si>
  <si>
    <t>Max height (SW corner 18.5')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</si>
</sst>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Helvetica"/>
      <family val="2"/>
    </font>
    <font>
      <b/>
      <u/>
      <sz val="14"/>
      <color rgb="FF000000"/>
      <name val="Helvetica"/>
      <family val="2"/>
    </font>
    <font>
      <b/>
      <sz val="13.5"/>
      <color rgb="FF202124"/>
      <name val="Helvetica"/>
      <family val="2"/>
    </font>
    <font>
      <sz val="12"/>
      <color rgb="FF222222"/>
      <name val="Helvetica"/>
      <family val="2"/>
    </font>
    <font>
      <sz val="12"/>
      <color rgb="FF5F6368"/>
      <name val="Helvetica"/>
      <family val="2"/>
    </font>
    <font>
      <sz val="12"/>
      <color rgb="FF444444"/>
      <name val="Helvetica"/>
      <family val="2"/>
    </font>
    <font>
      <sz val="10"/>
      <color rgb="FF000000"/>
      <name val="Verdana"/>
      <family val="2"/>
    </font>
    <font>
      <sz val="12"/>
      <color rgb="FF000000"/>
      <name val="Helvetica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10" fontId="0" fillId="0" borderId="0" xfId="1" applyNumberFormat="1" applyFont="1"/>
    <xf numFmtId="0" fontId="4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2" borderId="0" xfId="0" applyFill="1"/>
    <xf numFmtId="0" fontId="3" fillId="2" borderId="0" xfId="0" applyFont="1" applyFill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1" fillId="0" borderId="0" xfId="2"/>
    <xf numFmtId="0" fontId="10" fillId="0" borderId="0" xfId="0" applyFont="1"/>
    <xf numFmtId="0" fontId="2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12700</xdr:colOff>
      <xdr:row>1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A6A46B-B442-D244-954A-9B176628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203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12700</xdr:colOff>
      <xdr:row>2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C28C97-84E6-9E4A-92DA-E8A86F0D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406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12700</xdr:colOff>
      <xdr:row>4</xdr:row>
      <xdr:rowOff>12700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71CAA8-9E70-3F4E-97CA-F3E76099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812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mercerisland.municipal.codes/MICC/19.16.010__839136321f1e07efb1bb731edcdfdf55" TargetMode="External"/><Relationship Id="rId1" Type="http://schemas.openxmlformats.org/officeDocument/2006/relationships/hyperlink" Target="https://mercerisland.municipal.codes/MICC/19.16.010__839136321f1e07efb1bb731edcdfdf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A9F4E-1C16-D64D-A8B1-E96B54CD76DD}">
  <dimension ref="C3:H39"/>
  <sheetViews>
    <sheetView topLeftCell="A4" workbookViewId="0">
      <selection activeCell="D50" sqref="D50"/>
    </sheetView>
  </sheetViews>
  <sheetFormatPr baseColWidth="10" defaultRowHeight="16"/>
  <cols>
    <col min="3" max="3" width="8.5" customWidth="1"/>
    <col min="4" max="4" width="58" style="4" customWidth="1"/>
  </cols>
  <sheetData>
    <row r="3" spans="3:7" ht="18">
      <c r="C3" s="3" t="s">
        <v>53</v>
      </c>
    </row>
    <row r="4" spans="3:7" ht="19">
      <c r="C4" t="s">
        <v>23</v>
      </c>
      <c r="D4" s="5" t="s">
        <v>19</v>
      </c>
      <c r="F4">
        <v>28768</v>
      </c>
    </row>
    <row r="5" spans="3:7" ht="19">
      <c r="C5" t="s">
        <v>24</v>
      </c>
      <c r="D5" s="5" t="s">
        <v>12</v>
      </c>
      <c r="F5">
        <v>1528.8</v>
      </c>
    </row>
    <row r="6" spans="3:7" ht="19">
      <c r="C6" t="s">
        <v>25</v>
      </c>
      <c r="D6" s="5" t="s">
        <v>13</v>
      </c>
      <c r="F6">
        <f>F4-F5</f>
        <v>27239.200000000001</v>
      </c>
    </row>
    <row r="7" spans="3:7" ht="18">
      <c r="D7" s="5"/>
    </row>
    <row r="8" spans="3:7" ht="18">
      <c r="C8" s="3" t="s">
        <v>6</v>
      </c>
    </row>
    <row r="10" spans="3:7" ht="18">
      <c r="C10" s="1" t="s">
        <v>21</v>
      </c>
    </row>
    <row r="11" spans="3:7" ht="19">
      <c r="C11" t="s">
        <v>54</v>
      </c>
      <c r="D11" s="5" t="s">
        <v>22</v>
      </c>
      <c r="F11">
        <v>2451.5300000000002</v>
      </c>
      <c r="G11" t="s">
        <v>20</v>
      </c>
    </row>
    <row r="12" spans="3:7" ht="19">
      <c r="C12" t="s">
        <v>26</v>
      </c>
      <c r="D12" s="5" t="s">
        <v>57</v>
      </c>
      <c r="F12">
        <v>4052.68</v>
      </c>
      <c r="G12" t="s">
        <v>20</v>
      </c>
    </row>
    <row r="13" spans="3:7" ht="19">
      <c r="C13" t="s">
        <v>55</v>
      </c>
      <c r="D13" s="5" t="s">
        <v>48</v>
      </c>
      <c r="F13">
        <f>SUM(F11:F12)</f>
        <v>6504.21</v>
      </c>
      <c r="G13" t="s">
        <v>20</v>
      </c>
    </row>
    <row r="15" spans="3:7" ht="18">
      <c r="C15" s="1" t="s">
        <v>49</v>
      </c>
      <c r="D15" s="5"/>
    </row>
    <row r="16" spans="3:7" ht="19">
      <c r="C16" t="s">
        <v>28</v>
      </c>
      <c r="D16" s="5" t="s">
        <v>0</v>
      </c>
      <c r="F16">
        <v>232</v>
      </c>
      <c r="G16" t="s">
        <v>20</v>
      </c>
    </row>
    <row r="17" spans="3:8" ht="19">
      <c r="C17" t="s">
        <v>29</v>
      </c>
      <c r="D17" s="5" t="s">
        <v>5</v>
      </c>
      <c r="F17">
        <v>24</v>
      </c>
      <c r="G17" t="s">
        <v>20</v>
      </c>
    </row>
    <row r="18" spans="3:8" ht="19">
      <c r="C18" t="s">
        <v>30</v>
      </c>
      <c r="D18" s="5" t="s">
        <v>1</v>
      </c>
      <c r="F18">
        <v>635</v>
      </c>
      <c r="G18" t="s">
        <v>20</v>
      </c>
    </row>
    <row r="19" spans="3:8" ht="19">
      <c r="C19" t="s">
        <v>31</v>
      </c>
      <c r="D19" s="5" t="s">
        <v>2</v>
      </c>
      <c r="F19">
        <v>155</v>
      </c>
      <c r="G19" t="s">
        <v>20</v>
      </c>
    </row>
    <row r="20" spans="3:8" ht="19">
      <c r="C20" t="s">
        <v>32</v>
      </c>
      <c r="D20" s="5" t="s">
        <v>3</v>
      </c>
      <c r="F20">
        <v>197</v>
      </c>
      <c r="G20" t="s">
        <v>20</v>
      </c>
    </row>
    <row r="21" spans="3:8" ht="19">
      <c r="C21" t="s">
        <v>33</v>
      </c>
      <c r="D21" s="5" t="s">
        <v>4</v>
      </c>
      <c r="F21">
        <v>57</v>
      </c>
      <c r="G21" t="s">
        <v>20</v>
      </c>
    </row>
    <row r="22" spans="3:8" ht="19">
      <c r="C22" t="s">
        <v>34</v>
      </c>
      <c r="D22" s="5" t="s">
        <v>50</v>
      </c>
      <c r="F22">
        <f>SUM(F16:F21)</f>
        <v>1300</v>
      </c>
      <c r="G22" t="s">
        <v>20</v>
      </c>
      <c r="H22" s="2"/>
    </row>
    <row r="24" spans="3:8" ht="19">
      <c r="D24" s="5" t="s">
        <v>52</v>
      </c>
    </row>
    <row r="26" spans="3:8" ht="18">
      <c r="C26" s="3" t="s">
        <v>7</v>
      </c>
    </row>
    <row r="27" spans="3:8" ht="19">
      <c r="C27" s="6" t="s">
        <v>35</v>
      </c>
      <c r="D27" s="7" t="s">
        <v>8</v>
      </c>
      <c r="E27" s="6"/>
      <c r="F27" s="6">
        <v>3865</v>
      </c>
      <c r="G27" s="6" t="s">
        <v>20</v>
      </c>
    </row>
    <row r="28" spans="3:8" ht="19">
      <c r="C28" t="s">
        <v>36</v>
      </c>
      <c r="D28" s="5" t="s">
        <v>9</v>
      </c>
      <c r="F28">
        <v>2840</v>
      </c>
      <c r="G28" t="s">
        <v>20</v>
      </c>
    </row>
    <row r="29" spans="3:8" ht="19">
      <c r="C29" t="s">
        <v>37</v>
      </c>
      <c r="D29" s="5" t="s">
        <v>51</v>
      </c>
      <c r="F29">
        <v>138</v>
      </c>
      <c r="G29" t="s">
        <v>20</v>
      </c>
    </row>
    <row r="30" spans="3:8" ht="19">
      <c r="C30" t="s">
        <v>38</v>
      </c>
      <c r="D30" s="5" t="s">
        <v>10</v>
      </c>
      <c r="F30">
        <f>SUM(F27:F29)</f>
        <v>6843</v>
      </c>
      <c r="G30" t="s">
        <v>20</v>
      </c>
    </row>
    <row r="31" spans="3:8" ht="38">
      <c r="C31" t="s">
        <v>39</v>
      </c>
      <c r="D31" s="5" t="s">
        <v>14</v>
      </c>
      <c r="F31">
        <f>0.4*F6</f>
        <v>10895.68</v>
      </c>
      <c r="G31" t="s">
        <v>20</v>
      </c>
    </row>
    <row r="32" spans="3:8" ht="57">
      <c r="C32" t="s">
        <v>56</v>
      </c>
      <c r="D32" s="5" t="s">
        <v>11</v>
      </c>
      <c r="F32">
        <f>10895.68-6843</f>
        <v>4052.6800000000003</v>
      </c>
      <c r="G32" t="s">
        <v>20</v>
      </c>
    </row>
    <row r="34" spans="3:7" ht="19">
      <c r="C34" t="s">
        <v>40</v>
      </c>
      <c r="D34" s="5" t="s">
        <v>15</v>
      </c>
      <c r="F34">
        <v>2840</v>
      </c>
      <c r="G34" t="s">
        <v>20</v>
      </c>
    </row>
    <row r="35" spans="3:7" ht="38">
      <c r="C35" t="s">
        <v>41</v>
      </c>
      <c r="D35" s="5" t="s">
        <v>17</v>
      </c>
      <c r="F35">
        <v>138</v>
      </c>
      <c r="G35" t="s">
        <v>20</v>
      </c>
    </row>
    <row r="36" spans="3:7" ht="57">
      <c r="C36" t="s">
        <v>42</v>
      </c>
      <c r="D36" s="5" t="s">
        <v>18</v>
      </c>
      <c r="F36">
        <v>3865</v>
      </c>
      <c r="G36" t="s">
        <v>20</v>
      </c>
    </row>
    <row r="37" spans="3:7" ht="19">
      <c r="C37" t="s">
        <v>43</v>
      </c>
      <c r="D37" s="5" t="s">
        <v>16</v>
      </c>
      <c r="F37">
        <v>0</v>
      </c>
      <c r="G37" t="s">
        <v>20</v>
      </c>
    </row>
    <row r="38" spans="3:7" ht="19">
      <c r="C38" t="s">
        <v>44</v>
      </c>
      <c r="D38" s="5" t="s">
        <v>46</v>
      </c>
      <c r="F38">
        <f>SUM(F34:F37)</f>
        <v>6843</v>
      </c>
      <c r="G38" t="s">
        <v>20</v>
      </c>
    </row>
    <row r="39" spans="3:7" ht="19">
      <c r="C39" t="s">
        <v>45</v>
      </c>
      <c r="D39" s="5" t="s">
        <v>47</v>
      </c>
      <c r="F39" s="2">
        <f>F38/27239.2</f>
        <v>0.25121883168374987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436F7-A553-7A43-A76E-86622216AD46}">
  <dimension ref="B2:I28"/>
  <sheetViews>
    <sheetView tabSelected="1" topLeftCell="A11" workbookViewId="0">
      <selection activeCell="H28" sqref="H28"/>
    </sheetView>
  </sheetViews>
  <sheetFormatPr baseColWidth="10" defaultRowHeight="16"/>
  <cols>
    <col min="4" max="4" width="16.83203125" customWidth="1"/>
    <col min="5" max="5" width="22.33203125" customWidth="1"/>
    <col min="6" max="6" width="16.83203125" customWidth="1"/>
    <col min="7" max="7" width="32" bestFit="1" customWidth="1"/>
  </cols>
  <sheetData>
    <row r="2" spans="2:6">
      <c r="B2" s="8"/>
      <c r="C2" s="10"/>
      <c r="D2" s="11"/>
      <c r="E2" s="9"/>
      <c r="F2" s="12"/>
    </row>
    <row r="3" spans="2:6">
      <c r="B3" s="8"/>
      <c r="C3" s="10"/>
      <c r="D3" s="11"/>
      <c r="E3" s="9"/>
      <c r="F3" s="12"/>
    </row>
    <row r="4" spans="2:6">
      <c r="B4" s="10"/>
    </row>
    <row r="5" spans="2:6">
      <c r="B5" s="10"/>
    </row>
    <row r="6" spans="2:6">
      <c r="B6" s="14" t="s">
        <v>58</v>
      </c>
    </row>
    <row r="7" spans="2:6">
      <c r="B7" s="15" t="s">
        <v>59</v>
      </c>
      <c r="C7" s="14" t="s">
        <v>60</v>
      </c>
    </row>
    <row r="8" spans="2:6">
      <c r="B8" s="15" t="s">
        <v>61</v>
      </c>
      <c r="C8" s="15" t="s">
        <v>62</v>
      </c>
    </row>
    <row r="9" spans="2:6">
      <c r="B9" s="13" t="s">
        <v>63</v>
      </c>
    </row>
    <row r="10" spans="2:6">
      <c r="B10" s="15" t="s">
        <v>64</v>
      </c>
    </row>
    <row r="11" spans="2:6">
      <c r="B11" s="15" t="s">
        <v>65</v>
      </c>
    </row>
    <row r="12" spans="2:6">
      <c r="B12" s="15" t="s">
        <v>61</v>
      </c>
      <c r="C12" s="15" t="s">
        <v>66</v>
      </c>
    </row>
    <row r="13" spans="2:6">
      <c r="B13" s="15" t="s">
        <v>67</v>
      </c>
      <c r="C13" s="15" t="s">
        <v>68</v>
      </c>
    </row>
    <row r="18" spans="2:9">
      <c r="B18" t="s">
        <v>69</v>
      </c>
      <c r="D18" t="s">
        <v>75</v>
      </c>
      <c r="E18" t="s">
        <v>76</v>
      </c>
      <c r="F18" t="s">
        <v>77</v>
      </c>
      <c r="G18" t="s">
        <v>78</v>
      </c>
      <c r="H18" t="s">
        <v>74</v>
      </c>
    </row>
    <row r="19" spans="2:9">
      <c r="C19" t="s">
        <v>70</v>
      </c>
      <c r="D19">
        <v>179.5</v>
      </c>
      <c r="E19">
        <v>10.199999999999999</v>
      </c>
      <c r="F19">
        <v>25</v>
      </c>
      <c r="G19">
        <f>D19*F19</f>
        <v>4487.5</v>
      </c>
    </row>
    <row r="20" spans="2:9">
      <c r="C20" t="s">
        <v>71</v>
      </c>
      <c r="D20">
        <v>177.5</v>
      </c>
      <c r="E20">
        <v>15</v>
      </c>
      <c r="F20">
        <v>25</v>
      </c>
      <c r="G20">
        <f t="shared" ref="G20:G22" si="0">D20*F20</f>
        <v>4437.5</v>
      </c>
    </row>
    <row r="21" spans="2:9">
      <c r="C21" t="s">
        <v>72</v>
      </c>
      <c r="D21">
        <v>180.5</v>
      </c>
      <c r="E21">
        <v>12.1</v>
      </c>
      <c r="F21">
        <v>15</v>
      </c>
      <c r="G21">
        <f t="shared" si="0"/>
        <v>2707.5</v>
      </c>
      <c r="H21" s="4"/>
    </row>
    <row r="22" spans="2:9">
      <c r="C22" t="s">
        <v>73</v>
      </c>
      <c r="D22">
        <v>177</v>
      </c>
      <c r="E22">
        <v>18.5</v>
      </c>
      <c r="F22">
        <v>15</v>
      </c>
      <c r="G22">
        <f t="shared" si="0"/>
        <v>2655</v>
      </c>
    </row>
    <row r="23" spans="2:9">
      <c r="F23">
        <f>SUM(F19:F22)</f>
        <v>80</v>
      </c>
      <c r="G23">
        <f>SUM(G19:G22)</f>
        <v>14287.5</v>
      </c>
      <c r="H23" s="16">
        <f>G23/F23</f>
        <v>178.59375</v>
      </c>
      <c r="I23" t="s">
        <v>27</v>
      </c>
    </row>
    <row r="26" spans="2:9">
      <c r="G26" t="s">
        <v>79</v>
      </c>
      <c r="H26">
        <f>H23+17</f>
        <v>195.59375</v>
      </c>
    </row>
    <row r="28" spans="2:9">
      <c r="G28" t="s">
        <v>80</v>
      </c>
      <c r="H28">
        <f>176+18.5</f>
        <v>194.5</v>
      </c>
    </row>
  </sheetData>
  <mergeCells count="5">
    <mergeCell ref="B2:B3"/>
    <mergeCell ref="B4:B5"/>
    <mergeCell ref="C2:C3"/>
    <mergeCell ref="D2:D3"/>
    <mergeCell ref="F2:F3"/>
  </mergeCells>
  <hyperlinks>
    <hyperlink ref="B6" r:id="rId1" display="https://mercerisland.municipal.codes/MICC/19.16.010__839136321f1e07efb1bb731edcdfdf55" xr:uid="{FB22A0EA-8824-E547-A497-36B4516DB071}"/>
    <hyperlink ref="C7" r:id="rId2" display="https://mercerisland.municipal.codes/MICC/19.16.010__839136321f1e07efb1bb731edcdfdf55" xr:uid="{45536C20-802B-754C-82C2-757366FA720F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use</vt:lpstr>
      <vt:lpstr>height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2020-08-31T19:23:23Z</dcterms:created>
  <dcterms:modified xsi:type="dcterms:W3CDTF">2020-09-01T04:52:25Z</dcterms:modified>
</cp:coreProperties>
</file>