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740" tabRatio="344" activeTab="0"/>
  </bookViews>
  <sheets>
    <sheet name="Bond Quantity Worksheet" sheetId="1" r:id="rId1"/>
    <sheet name="Sheet1" sheetId="2" r:id="rId2"/>
  </sheets>
  <definedNames>
    <definedName name="_xlnm.Print_Area" localSheetId="0">'Bond Quantity Worksheet'!$A$1:$G$118</definedName>
  </definedNames>
  <calcPr fullCalcOnLoad="1"/>
</workbook>
</file>

<file path=xl/sharedStrings.xml><?xml version="1.0" encoding="utf-8"?>
<sst xmlns="http://schemas.openxmlformats.org/spreadsheetml/2006/main" count="256" uniqueCount="159">
  <si>
    <t>Unit Price</t>
  </si>
  <si>
    <t>Total</t>
  </si>
  <si>
    <t>Cost</t>
  </si>
  <si>
    <t>Type</t>
  </si>
  <si>
    <t>Unit</t>
  </si>
  <si>
    <t>Each</t>
  </si>
  <si>
    <t>Hydroseeding</t>
  </si>
  <si>
    <t>SY</t>
  </si>
  <si>
    <t>HR</t>
  </si>
  <si>
    <t>Staking material (set per tree)</t>
  </si>
  <si>
    <t>ITEMS</t>
  </si>
  <si>
    <t>Fascines (willow)</t>
  </si>
  <si>
    <t>Rocks, one-man</t>
  </si>
  <si>
    <t>Rocks, two-man</t>
  </si>
  <si>
    <t>Root wads</t>
  </si>
  <si>
    <t>Spawning gravel, type A</t>
  </si>
  <si>
    <t>CY</t>
  </si>
  <si>
    <t>EROSION CONTROL</t>
  </si>
  <si>
    <t>Backfill and Compaction-embankment</t>
  </si>
  <si>
    <t>Crushed surfacing, 1 1/4" minus</t>
  </si>
  <si>
    <t>Ditching</t>
  </si>
  <si>
    <t>Excavation, bulk</t>
  </si>
  <si>
    <t>Fence, silt</t>
  </si>
  <si>
    <t>LF</t>
  </si>
  <si>
    <t>Jute Mesh</t>
  </si>
  <si>
    <t>Mulch, by hand, straw, 2" deep</t>
  </si>
  <si>
    <t>Mulch, by hand, wood chips, 2" deep</t>
  </si>
  <si>
    <t>Mulch, by machine, straw, 1" deep</t>
  </si>
  <si>
    <t>Piping, temporary, CPP, 6"</t>
  </si>
  <si>
    <t>Piping, temporary, CPP, 8"</t>
  </si>
  <si>
    <t>Piping, temporary, CPP, 12"</t>
  </si>
  <si>
    <t>Plastic covering, 6mm thick, sandbagged</t>
  </si>
  <si>
    <t>Rip Rap, machine placed, slopes</t>
  </si>
  <si>
    <t>Rock Constr. Entrance 100'x15'x1'</t>
  </si>
  <si>
    <t>Rock Constr. Entrance 50'x15'x1'</t>
  </si>
  <si>
    <t>Sediment pond riser assembly</t>
  </si>
  <si>
    <t>Sediment trap, 5' high berm</t>
  </si>
  <si>
    <t>Sediment trap, 5' high berm w/spillway incl. riprap</t>
  </si>
  <si>
    <t>Sodding, 1" deep, level ground</t>
  </si>
  <si>
    <t>Sodding, 1" deep, sloped ground</t>
  </si>
  <si>
    <t>Straw bales, place and remove</t>
  </si>
  <si>
    <t>TON</t>
  </si>
  <si>
    <t>GENERAL ITEMS</t>
  </si>
  <si>
    <t>Compost, vegetable, delivered and spread</t>
  </si>
  <si>
    <t>Fencing, chain link, 6' high</t>
  </si>
  <si>
    <t>Fencing, chain link, corner posts</t>
  </si>
  <si>
    <t>Fencing, chain link, gate</t>
  </si>
  <si>
    <t>Fencing, split rail, 3' high (2-rail)</t>
  </si>
  <si>
    <t>Fencing, temporary (NGPE)</t>
  </si>
  <si>
    <t>Sand, coarse builder's, delivered and spread</t>
  </si>
  <si>
    <t>Tilling topsoil, disk harrow, 20hp tractor, 4"-6" deep</t>
  </si>
  <si>
    <t>Topsoil, delivered and spread</t>
  </si>
  <si>
    <t>Watering, 1" of water, 50' soaker hose</t>
  </si>
  <si>
    <t>MSF</t>
  </si>
  <si>
    <t>Labor, general  (construction)</t>
  </si>
  <si>
    <t>Labor: Consultant, supervising</t>
  </si>
  <si>
    <t>Labor: Consultant, on-site re-design</t>
  </si>
  <si>
    <t>Woody debris, large</t>
  </si>
  <si>
    <t>Surveying, line &amp; grade</t>
  </si>
  <si>
    <t>DAY</t>
  </si>
  <si>
    <t>Surveying, topographical</t>
  </si>
  <si>
    <t>EACH</t>
  </si>
  <si>
    <t xml:space="preserve">PLANTS:  Potted, 4" diameter, medium </t>
  </si>
  <si>
    <t xml:space="preserve">PLANTS: Container, 1 gallon, medium soil </t>
  </si>
  <si>
    <t xml:space="preserve">PLANTS: Container, 2 gallon, medium soil </t>
  </si>
  <si>
    <t>PLANTS:  Container, 5 gallon, medium soil</t>
  </si>
  <si>
    <t>PLANTS:  Seeding, by hand</t>
  </si>
  <si>
    <t>PLANTS:  Slips (willow, red-osier)</t>
  </si>
  <si>
    <t>PLANTS:  Stakes (willow)</t>
  </si>
  <si>
    <t>Snags - anchored</t>
  </si>
  <si>
    <t>Snags - on site</t>
  </si>
  <si>
    <t>Snags - imported</t>
  </si>
  <si>
    <t>Weir - log</t>
  </si>
  <si>
    <t>Weir - adjustable</t>
  </si>
  <si>
    <t>Irrigation - temporary</t>
  </si>
  <si>
    <t>Acre</t>
  </si>
  <si>
    <t>Irrigation - buried</t>
  </si>
  <si>
    <t>Decompacting till/hardpan, medium, to 6" depth</t>
  </si>
  <si>
    <t>Decompacting till/hardpan, medium, to 12" depth</t>
  </si>
  <si>
    <t>Rental of decompacting machinery &amp; operator</t>
  </si>
  <si>
    <t>TOTAL</t>
  </si>
  <si>
    <t>Logs, (cedar), w/ root wads, 16"-24" diam., 30' long</t>
  </si>
  <si>
    <t>Logs (cedar) w/o root wads, 16"-24" diam., 30'</t>
  </si>
  <si>
    <t>Logs, w/o root wads, 16"-24" diam., 30' long</t>
  </si>
  <si>
    <t>Logs w/ root wads, 16"-24" diam., 30' long</t>
  </si>
  <si>
    <t>Hauling and disposal</t>
  </si>
  <si>
    <t>Contingency</t>
  </si>
  <si>
    <t>Mobilization</t>
  </si>
  <si>
    <t>Percentage of Construction Cost</t>
  </si>
  <si>
    <t>Quantity</t>
  </si>
  <si>
    <t>(8 hrs @ 90/hr)</t>
  </si>
  <si>
    <t>(10 hrs @ $90/hr)</t>
  </si>
  <si>
    <t>(WEC crew)</t>
  </si>
  <si>
    <t xml:space="preserve">Larger than 1 acre but &lt; 5 acres - buffer and / or wetland or aquatic area impacts </t>
  </si>
  <si>
    <t>Larger than5 acres - buffer and / or wetland or aquatic area impacts</t>
  </si>
  <si>
    <t>(1.25 X WEC crew)</t>
  </si>
  <si>
    <t>Unit Cost</t>
  </si>
  <si>
    <t>Description</t>
  </si>
  <si>
    <t>INSTALLATION COSTS ( LABOR, EQUIPMENT, &amp; OVERHEAD)</t>
  </si>
  <si>
    <t>OTHER</t>
  </si>
  <si>
    <t>HABITAT STRUCTURES*</t>
  </si>
  <si>
    <t>(Construction Cost Subtotal)</t>
  </si>
  <si>
    <t>SF</t>
  </si>
  <si>
    <t xml:space="preserve">NOTE:  Projects with multiple permit requirements may be required to have longer monitoring and maintenance terms.  This will be evaluated on a case-by-case basis for development applications.  Monitoring and maintance ranges may be assessed anywhere from 5 to 10 years.  </t>
  </si>
  <si>
    <t>Bond Quantity Worksheet</t>
  </si>
  <si>
    <t>Critical Areas Mitigation</t>
  </si>
  <si>
    <t>Date:</t>
  </si>
  <si>
    <t>DB=Drier Buffer            WB=Wetter Buffer</t>
  </si>
  <si>
    <t>WE=Water's Edge          SS=Saturated Soils</t>
  </si>
  <si>
    <t>SW=Shallow Water</t>
  </si>
  <si>
    <t>Applicant:</t>
  </si>
  <si>
    <t>(8 hrs @ 45/hr)</t>
  </si>
  <si>
    <t>(10 hrs @ $45/hr)</t>
  </si>
  <si>
    <t>(24 hrs @ $90/hr)</t>
  </si>
  <si>
    <t>(16 hrs @ $90/hr)</t>
  </si>
  <si>
    <r>
      <t xml:space="preserve">MAINTENANCE AND MONITORING
</t>
    </r>
  </si>
  <si>
    <t>Signs, sensitive area boundary (inc. backing, post, install)</t>
  </si>
  <si>
    <t>* All costs include delivery and installation</t>
  </si>
  <si>
    <t>Larger than 5,000 sq.ft. but &lt; 1 acre with wetland or aquatic area impacts</t>
  </si>
  <si>
    <t>Less than 1,000 sq.ft. with wetland or aquatic area mitigation</t>
  </si>
  <si>
    <t>Larger than 5,000 sq.ft. but &lt; 1 acre -buffer mitigation only</t>
  </si>
  <si>
    <t>Larger than 5,000 sq.ft. but &lt; 1 acre with wetland or aquatic area mitigation</t>
  </si>
  <si>
    <t>Larger than 1 acre but &lt; 5 acres - buffer and / or wetland or aquatic area mitigation</t>
  </si>
  <si>
    <t>Larger than 5 acres - buffer and / or wetland or aquatic area mitigation</t>
  </si>
  <si>
    <t>(4hr @$45/hr)</t>
  </si>
  <si>
    <t xml:space="preserve">Prepared by: </t>
  </si>
  <si>
    <t>Phone:</t>
  </si>
  <si>
    <t>(6hr @$45/hr)</t>
  </si>
  <si>
    <t>Larger than 1,000 sq. ft. but less than 5,000 sq.ft. of buffer mitigation</t>
  </si>
  <si>
    <t>Larger than 1,000 sq. ft. but less than 5,000 sq.ft. of wetland or aquatic area mitigation</t>
  </si>
  <si>
    <t xml:space="preserve">PLANTS:  Flats/plugs </t>
  </si>
  <si>
    <t>Project Number:</t>
  </si>
  <si>
    <t>Less than 1,000 sq.ft. and buffer mitigation only</t>
  </si>
  <si>
    <t xml:space="preserve">Larger than 1,000 sq.ft. but less than 5,000 wetland or buffer mitigation </t>
  </si>
  <si>
    <t>(3 X SF total for 3 annual events; Includes monitoring)</t>
  </si>
  <si>
    <t>Maintenance, annual (by owner or consultant)</t>
  </si>
  <si>
    <t>Monitoring, annual (by owner or consultant)</t>
  </si>
  <si>
    <t>Labor, general (landscaping other than plant installation)</t>
  </si>
  <si>
    <r>
      <t xml:space="preserve">PLANT MATERIALS </t>
    </r>
    <r>
      <rPr>
        <b/>
        <sz val="9"/>
        <rFont val="CG Omega"/>
        <family val="2"/>
      </rPr>
      <t>(includes labor cost for plant installation)</t>
    </r>
  </si>
  <si>
    <t>Snoqualmie, WA 98065-9266</t>
  </si>
  <si>
    <t xml:space="preserve">                                 Department of Permitting and</t>
  </si>
  <si>
    <t xml:space="preserve">                    Environmental Review</t>
  </si>
  <si>
    <t xml:space="preserve">         35030 SE Douglas Str, Suite 210</t>
  </si>
  <si>
    <t>206-296-6600  TTY Relay: 711</t>
  </si>
  <si>
    <t>C24  09/09/2015</t>
  </si>
  <si>
    <t>ls-wks-sensareaBQ.xls</t>
  </si>
  <si>
    <t>ls-wks-sensareaBQ.pdf</t>
  </si>
  <si>
    <t>JULIAN WEBER</t>
  </si>
  <si>
    <t>JULIAN WEBER ARCHITECTS</t>
  </si>
  <si>
    <t>Project Description: DEMO EXISTING SFR; CONSTRUCT NEW SFR</t>
  </si>
  <si>
    <t>Location: 6221 83RD PL SE</t>
  </si>
  <si>
    <t xml:space="preserve">Project Name:     COOMBES RESIDENCE                                    </t>
  </si>
  <si>
    <t>206.953.1305</t>
  </si>
  <si>
    <t>salal</t>
  </si>
  <si>
    <t>Mahonia</t>
  </si>
  <si>
    <t>Vaccinum ovatum</t>
  </si>
  <si>
    <t>Ribes sanguinieum</t>
  </si>
  <si>
    <t>red twig dogwood</t>
  </si>
  <si>
    <t>compost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</si>
</sst>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_(&quot;$&quot;* #,##0.000_);_(&quot;$&quot;* \(#,##0.000\);_(&quot;$&quot;* &quot;-&quot;??_);_(@_)"/>
    <numFmt numFmtId="174" formatCode="_(&quot;$&quot;* #,##0.0_);_(&quot;$&quot;* \(#,##0.0\);_(&quot;$&quot;* &quot;-&quot;??_);_(@_)"/>
    <numFmt numFmtId="175" formatCode="&quot;$&quot;#,##0.00"/>
    <numFmt numFmtId="176" formatCode="_(&quot;$&quot;* #,##0_);_(&quot;$&quot;* \(#,##0\);_(&quot;$&quot;* &quot;-&quot;???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 * #,##0.000_ ;_ * \-#,##0.000_ ;_ * &quot;-&quot;???_ ;_ @_ "/>
    <numFmt numFmtId="182" formatCode="0.00000"/>
    <numFmt numFmtId="183" formatCode="_(&quot;$&quot;* #,##0.00000_);_(&quot;$&quot;* \(#,##0.00000\);_(&quot;$&quot;* &quot;-&quot;?????_);_(@_)"/>
    <numFmt numFmtId="184" formatCode="_(&quot;$&quot;* #,##0.0000_);_(&quot;$&quot;* \(#,##0.0000\);_(&quot;$&quot;* &quot;-&quot;??_);_(@_)"/>
    <numFmt numFmtId="185" formatCode="_(&quot;$&quot;* #,##0_);_(&quot;$&quot;* \(#,##0\);_(&quot;$&quot;* &quot;-&quot;??_);_(@_)"/>
    <numFmt numFmtId="186" formatCode="_(* #,##0.0_);_(* \(#,##0.0\);_(* &quot;-&quot;??_);_(@_)"/>
    <numFmt numFmtId="187" formatCode="_(* #,##0_);_(* \(#,##0\);_(* &quot;-&quot;??_);_(@_)"/>
    <numFmt numFmtId="188" formatCode="_(&quot;$&quot;* #,##0.0000_);_(&quot;$&quot;* \(#,##0.0000\);_(&quot;$&quot;* &quot;-&quot;?????_);_(@_)"/>
    <numFmt numFmtId="189" formatCode="_(&quot;$&quot;* #,##0.000_);_(&quot;$&quot;* \(#,##0.000\);_(&quot;$&quot;* &quot;-&quot;?????_);_(@_)"/>
    <numFmt numFmtId="190" formatCode="_(&quot;$&quot;* #,##0.00_);_(&quot;$&quot;* \(#,##0.00\);_(&quot;$&quot;* &quot;-&quot;?????_);_(@_)"/>
    <numFmt numFmtId="191" formatCode="_(&quot;$&quot;* #,##0.0_);_(&quot;$&quot;* \(#,##0.0\);_(&quot;$&quot;* &quot;-&quot;?????_);_(@_)"/>
  </numFmts>
  <fonts count="66">
    <font>
      <sz val="11"/>
      <name val="Verdana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CG Omega"/>
      <family val="2"/>
    </font>
    <font>
      <sz val="10"/>
      <name val="CG Omega"/>
      <family val="2"/>
    </font>
    <font>
      <b/>
      <sz val="10"/>
      <name val="CG Omega"/>
      <family val="2"/>
    </font>
    <font>
      <b/>
      <sz val="14"/>
      <name val="CG Omega"/>
      <family val="2"/>
    </font>
    <font>
      <sz val="9"/>
      <name val="CG Omega"/>
      <family val="2"/>
    </font>
    <font>
      <i/>
      <sz val="10"/>
      <name val="CG Omega"/>
      <family val="2"/>
    </font>
    <font>
      <sz val="11"/>
      <name val="CG Omega"/>
      <family val="2"/>
    </font>
    <font>
      <sz val="8"/>
      <name val="CG Omega"/>
      <family val="2"/>
    </font>
    <font>
      <b/>
      <sz val="16"/>
      <name val="CG Omega"/>
      <family val="0"/>
    </font>
    <font>
      <sz val="8"/>
      <name val="Verdana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color indexed="9"/>
      <name val="CG Omega"/>
      <family val="0"/>
    </font>
    <font>
      <b/>
      <sz val="10"/>
      <color indexed="16"/>
      <name val="CG Omega"/>
      <family val="0"/>
    </font>
    <font>
      <sz val="4"/>
      <name val="CG Omega"/>
      <family val="2"/>
    </font>
    <font>
      <i/>
      <sz val="11"/>
      <name val="Verdana"/>
      <family val="2"/>
    </font>
    <font>
      <b/>
      <sz val="16"/>
      <color indexed="16"/>
      <name val="CG Omega"/>
      <family val="0"/>
    </font>
    <font>
      <b/>
      <sz val="10"/>
      <name val="Verdana"/>
      <family val="2"/>
    </font>
    <font>
      <b/>
      <sz val="12"/>
      <name val="Verdana"/>
      <family val="2"/>
    </font>
    <font>
      <b/>
      <sz val="9"/>
      <color indexed="16"/>
      <name val="CG Omega"/>
      <family val="0"/>
    </font>
    <font>
      <sz val="10"/>
      <color indexed="8"/>
      <name val="CG Omega"/>
      <family val="0"/>
    </font>
    <font>
      <sz val="11"/>
      <name val="Times New Roman"/>
      <family val="1"/>
    </font>
    <font>
      <sz val="9"/>
      <name val="Verdana"/>
      <family val="2"/>
    </font>
    <font>
      <u val="single"/>
      <sz val="8.25"/>
      <color indexed="36"/>
      <name val="Verdana"/>
      <family val="2"/>
    </font>
    <font>
      <u val="single"/>
      <sz val="8.25"/>
      <color indexed="12"/>
      <name val="Verdana"/>
      <family val="2"/>
    </font>
    <font>
      <b/>
      <sz val="9"/>
      <name val="CG Omega"/>
      <family val="2"/>
    </font>
    <font>
      <b/>
      <sz val="10"/>
      <color indexed="8"/>
      <name val="Arial Narrow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ck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 style="double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 style="double"/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ck"/>
      <bottom style="double"/>
    </border>
    <border>
      <left>
        <color indexed="63"/>
      </left>
      <right style="medium"/>
      <top style="thick"/>
      <bottom style="double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175" fontId="6" fillId="0" borderId="10" xfId="44" applyNumberFormat="1" applyFont="1" applyBorder="1" applyAlignment="1">
      <alignment wrapText="1"/>
    </xf>
    <xf numFmtId="2" fontId="6" fillId="0" borderId="10" xfId="0" applyNumberFormat="1" applyFont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44" fontId="6" fillId="33" borderId="11" xfId="44" applyNumberFormat="1" applyFont="1" applyFill="1" applyBorder="1" applyAlignment="1">
      <alignment wrapText="1"/>
    </xf>
    <xf numFmtId="0" fontId="6" fillId="33" borderId="11" xfId="0" applyFont="1" applyFill="1" applyBorder="1" applyAlignment="1">
      <alignment vertical="center" wrapText="1"/>
    </xf>
    <xf numFmtId="44" fontId="6" fillId="33" borderId="12" xfId="44" applyFont="1" applyFill="1" applyBorder="1" applyAlignment="1">
      <alignment wrapText="1"/>
    </xf>
    <xf numFmtId="175" fontId="6" fillId="0" borderId="13" xfId="44" applyNumberFormat="1" applyFont="1" applyBorder="1" applyAlignment="1">
      <alignment wrapText="1"/>
    </xf>
    <xf numFmtId="2" fontId="6" fillId="0" borderId="13" xfId="0" applyNumberFormat="1" applyFont="1" applyBorder="1" applyAlignment="1">
      <alignment vertical="center" wrapText="1"/>
    </xf>
    <xf numFmtId="175" fontId="6" fillId="0" borderId="10" xfId="44" applyNumberFormat="1" applyFont="1" applyBorder="1" applyAlignment="1">
      <alignment wrapText="1"/>
    </xf>
    <xf numFmtId="44" fontId="6" fillId="0" borderId="13" xfId="44" applyNumberFormat="1" applyFont="1" applyBorder="1" applyAlignment="1">
      <alignment wrapText="1"/>
    </xf>
    <xf numFmtId="44" fontId="6" fillId="0" borderId="13" xfId="44" applyNumberFormat="1" applyFont="1" applyFill="1" applyBorder="1" applyAlignment="1">
      <alignment wrapText="1"/>
    </xf>
    <xf numFmtId="175" fontId="6" fillId="0" borderId="10" xfId="44" applyNumberFormat="1" applyFont="1" applyFill="1" applyBorder="1" applyAlignment="1">
      <alignment wrapText="1"/>
    </xf>
    <xf numFmtId="175" fontId="9" fillId="0" borderId="10" xfId="44" applyNumberFormat="1" applyFont="1" applyBorder="1" applyAlignment="1">
      <alignment wrapText="1"/>
    </xf>
    <xf numFmtId="175" fontId="6" fillId="0" borderId="14" xfId="44" applyNumberFormat="1" applyFont="1" applyBorder="1" applyAlignment="1">
      <alignment wrapText="1"/>
    </xf>
    <xf numFmtId="2" fontId="6" fillId="0" borderId="14" xfId="0" applyNumberFormat="1" applyFont="1" applyBorder="1" applyAlignment="1">
      <alignment vertical="center" wrapText="1"/>
    </xf>
    <xf numFmtId="7" fontId="6" fillId="0" borderId="0" xfId="0" applyNumberFormat="1" applyFont="1" applyAlignment="1">
      <alignment vertical="center" wrapText="1"/>
    </xf>
    <xf numFmtId="0" fontId="6" fillId="0" borderId="15" xfId="0" applyFont="1" applyFill="1" applyBorder="1" applyAlignment="1">
      <alignment horizontal="right" wrapText="1"/>
    </xf>
    <xf numFmtId="44" fontId="6" fillId="0" borderId="0" xfId="44" applyNumberFormat="1" applyFont="1" applyAlignment="1">
      <alignment wrapText="1"/>
    </xf>
    <xf numFmtId="44" fontId="6" fillId="0" borderId="0" xfId="44" applyFont="1" applyAlignment="1">
      <alignment wrapText="1"/>
    </xf>
    <xf numFmtId="9" fontId="6" fillId="0" borderId="15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 wrapText="1"/>
    </xf>
    <xf numFmtId="0" fontId="7" fillId="0" borderId="0" xfId="0" applyFont="1" applyAlignment="1">
      <alignment vertical="center" wrapText="1"/>
    </xf>
    <xf numFmtId="0" fontId="7" fillId="33" borderId="0" xfId="0" applyFont="1" applyFill="1" applyAlignment="1">
      <alignment vertical="center" wrapText="1"/>
    </xf>
    <xf numFmtId="1" fontId="6" fillId="0" borderId="10" xfId="0" applyNumberFormat="1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44" fontId="6" fillId="0" borderId="17" xfId="44" applyNumberFormat="1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1" fontId="19" fillId="0" borderId="13" xfId="0" applyNumberFormat="1" applyFont="1" applyFill="1" applyBorder="1" applyAlignment="1">
      <alignment vertical="center" wrapText="1"/>
    </xf>
    <xf numFmtId="44" fontId="6" fillId="0" borderId="0" xfId="44" applyNumberFormat="1" applyFont="1" applyBorder="1" applyAlignment="1">
      <alignment wrapText="1"/>
    </xf>
    <xf numFmtId="0" fontId="10" fillId="33" borderId="18" xfId="0" applyFont="1" applyFill="1" applyBorder="1" applyAlignment="1">
      <alignment vertical="center" wrapText="1"/>
    </xf>
    <xf numFmtId="0" fontId="18" fillId="34" borderId="19" xfId="0" applyNumberFormat="1" applyFont="1" applyFill="1" applyBorder="1" applyAlignment="1">
      <alignment horizontal="left" vertical="center" wrapText="1"/>
    </xf>
    <xf numFmtId="0" fontId="18" fillId="34" borderId="0" xfId="0" applyNumberFormat="1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vertical="center" wrapText="1"/>
    </xf>
    <xf numFmtId="44" fontId="6" fillId="33" borderId="20" xfId="44" applyFont="1" applyFill="1" applyBorder="1" applyAlignment="1">
      <alignment wrapText="1"/>
    </xf>
    <xf numFmtId="44" fontId="6" fillId="33" borderId="21" xfId="44" applyNumberFormat="1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33" borderId="23" xfId="0" applyFont="1" applyFill="1" applyBorder="1" applyAlignment="1">
      <alignment vertical="center" wrapText="1"/>
    </xf>
    <xf numFmtId="0" fontId="6" fillId="33" borderId="24" xfId="0" applyFont="1" applyFill="1" applyBorder="1" applyAlignment="1">
      <alignment horizontal="left" vertical="center" wrapText="1" indent="1"/>
    </xf>
    <xf numFmtId="0" fontId="15" fillId="0" borderId="25" xfId="0" applyFont="1" applyBorder="1" applyAlignment="1">
      <alignment horizontal="left" vertical="center" wrapText="1" indent="1"/>
    </xf>
    <xf numFmtId="0" fontId="15" fillId="0" borderId="26" xfId="0" applyFont="1" applyBorder="1" applyAlignment="1">
      <alignment horizontal="left" vertical="center" wrapText="1" indent="1"/>
    </xf>
    <xf numFmtId="0" fontId="16" fillId="0" borderId="25" xfId="0" applyFont="1" applyBorder="1" applyAlignment="1">
      <alignment horizontal="left" vertical="center" wrapText="1" indent="1"/>
    </xf>
    <xf numFmtId="0" fontId="15" fillId="0" borderId="26" xfId="0" applyFont="1" applyFill="1" applyBorder="1" applyAlignment="1">
      <alignment horizontal="left" vertical="center" wrapText="1" indent="1"/>
    </xf>
    <xf numFmtId="0" fontId="15" fillId="0" borderId="25" xfId="0" applyFont="1" applyFill="1" applyBorder="1" applyAlignment="1">
      <alignment horizontal="left" vertical="center" wrapText="1" indent="1"/>
    </xf>
    <xf numFmtId="0" fontId="15" fillId="0" borderId="27" xfId="0" applyFont="1" applyBorder="1" applyAlignment="1">
      <alignment horizontal="left" wrapText="1" indent="1"/>
    </xf>
    <xf numFmtId="0" fontId="15" fillId="0" borderId="28" xfId="0" applyFont="1" applyBorder="1" applyAlignment="1">
      <alignment horizontal="left" vertical="center" wrapText="1" indent="1"/>
    </xf>
    <xf numFmtId="0" fontId="6" fillId="33" borderId="29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44" fontId="6" fillId="0" borderId="30" xfId="44" applyNumberFormat="1" applyFont="1" applyBorder="1" applyAlignment="1">
      <alignment wrapText="1"/>
    </xf>
    <xf numFmtId="44" fontId="6" fillId="0" borderId="31" xfId="44" applyNumberFormat="1" applyFont="1" applyBorder="1" applyAlignment="1">
      <alignment wrapText="1"/>
    </xf>
    <xf numFmtId="44" fontId="6" fillId="34" borderId="0" xfId="44" applyNumberFormat="1" applyFont="1" applyFill="1" applyBorder="1" applyAlignment="1">
      <alignment wrapText="1"/>
    </xf>
    <xf numFmtId="0" fontId="10" fillId="34" borderId="0" xfId="0" applyFont="1" applyFill="1" applyBorder="1" applyAlignment="1">
      <alignment vertical="center" wrapText="1"/>
    </xf>
    <xf numFmtId="0" fontId="6" fillId="34" borderId="0" xfId="0" applyFont="1" applyFill="1" applyAlignment="1">
      <alignment vertical="center" wrapText="1"/>
    </xf>
    <xf numFmtId="175" fontId="7" fillId="34" borderId="32" xfId="44" applyNumberFormat="1" applyFont="1" applyFill="1" applyBorder="1" applyAlignment="1">
      <alignment horizontal="right" wrapText="1"/>
    </xf>
    <xf numFmtId="0" fontId="10" fillId="33" borderId="33" xfId="0" applyFont="1" applyFill="1" applyBorder="1" applyAlignment="1">
      <alignment vertical="center" wrapText="1"/>
    </xf>
    <xf numFmtId="0" fontId="5" fillId="33" borderId="34" xfId="0" applyFont="1" applyFill="1" applyBorder="1" applyAlignment="1">
      <alignment horizontal="left" vertical="center" wrapText="1" indent="1"/>
    </xf>
    <xf numFmtId="44" fontId="8" fillId="33" borderId="35" xfId="44" applyNumberFormat="1" applyFont="1" applyFill="1" applyBorder="1" applyAlignment="1">
      <alignment horizontal="centerContinuous" wrapText="1"/>
    </xf>
    <xf numFmtId="0" fontId="6" fillId="33" borderId="35" xfId="0" applyFont="1" applyFill="1" applyBorder="1" applyAlignment="1">
      <alignment horizontal="centerContinuous" vertical="center" wrapText="1"/>
    </xf>
    <xf numFmtId="44" fontId="6" fillId="33" borderId="35" xfId="44" applyNumberFormat="1" applyFont="1" applyFill="1" applyBorder="1" applyAlignment="1">
      <alignment horizontal="centerContinuous" wrapText="1"/>
    </xf>
    <xf numFmtId="44" fontId="6" fillId="33" borderId="36" xfId="44" applyFont="1" applyFill="1" applyBorder="1" applyAlignment="1">
      <alignment horizontal="centerContinuous" wrapText="1"/>
    </xf>
    <xf numFmtId="0" fontId="15" fillId="0" borderId="37" xfId="0" applyFont="1" applyBorder="1" applyAlignment="1">
      <alignment horizontal="left" vertical="center" wrapText="1" indent="1"/>
    </xf>
    <xf numFmtId="44" fontId="9" fillId="0" borderId="16" xfId="44" applyNumberFormat="1" applyFont="1" applyBorder="1" applyAlignment="1">
      <alignment wrapText="1"/>
    </xf>
    <xf numFmtId="0" fontId="10" fillId="0" borderId="18" xfId="0" applyFont="1" applyBorder="1" applyAlignment="1">
      <alignment vertical="center" wrapText="1"/>
    </xf>
    <xf numFmtId="0" fontId="6" fillId="33" borderId="38" xfId="0" applyFont="1" applyFill="1" applyBorder="1" applyAlignment="1">
      <alignment vertical="center" wrapText="1"/>
    </xf>
    <xf numFmtId="44" fontId="6" fillId="33" borderId="39" xfId="44" applyFont="1" applyFill="1" applyBorder="1" applyAlignment="1">
      <alignment wrapText="1"/>
    </xf>
    <xf numFmtId="44" fontId="7" fillId="0" borderId="40" xfId="44" applyNumberFormat="1" applyFont="1" applyBorder="1" applyAlignment="1">
      <alignment wrapText="1"/>
    </xf>
    <xf numFmtId="0" fontId="16" fillId="0" borderId="37" xfId="0" applyFont="1" applyBorder="1" applyAlignment="1">
      <alignment horizontal="left" vertical="center" wrapText="1" indent="1"/>
    </xf>
    <xf numFmtId="44" fontId="6" fillId="0" borderId="16" xfId="44" applyNumberFormat="1" applyFont="1" applyBorder="1" applyAlignment="1">
      <alignment wrapText="1"/>
    </xf>
    <xf numFmtId="44" fontId="6" fillId="33" borderId="23" xfId="44" applyNumberFormat="1" applyFont="1" applyFill="1" applyBorder="1" applyAlignment="1">
      <alignment horizontal="centerContinuous" wrapText="1"/>
    </xf>
    <xf numFmtId="0" fontId="6" fillId="33" borderId="23" xfId="0" applyFont="1" applyFill="1" applyBorder="1" applyAlignment="1">
      <alignment horizontal="centerContinuous" wrapText="1"/>
    </xf>
    <xf numFmtId="44" fontId="6" fillId="33" borderId="41" xfId="44" applyFont="1" applyFill="1" applyBorder="1" applyAlignment="1">
      <alignment horizontal="left" wrapText="1"/>
    </xf>
    <xf numFmtId="0" fontId="12" fillId="0" borderId="37" xfId="0" applyFont="1" applyBorder="1" applyAlignment="1">
      <alignment horizontal="right" vertical="center" wrapText="1" indent="1"/>
    </xf>
    <xf numFmtId="9" fontId="6" fillId="0" borderId="42" xfId="0" applyNumberFormat="1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right" wrapText="1"/>
    </xf>
    <xf numFmtId="1" fontId="19" fillId="0" borderId="10" xfId="0" applyNumberFormat="1" applyFont="1" applyFill="1" applyBorder="1" applyAlignment="1">
      <alignment vertical="center" wrapText="1"/>
    </xf>
    <xf numFmtId="0" fontId="5" fillId="33" borderId="34" xfId="0" applyFont="1" applyFill="1" applyBorder="1" applyAlignment="1">
      <alignment horizontal="left" wrapText="1"/>
    </xf>
    <xf numFmtId="0" fontId="0" fillId="0" borderId="36" xfId="0" applyBorder="1" applyAlignment="1">
      <alignment vertical="center"/>
    </xf>
    <xf numFmtId="0" fontId="10" fillId="35" borderId="43" xfId="0" applyFont="1" applyFill="1" applyBorder="1" applyAlignment="1">
      <alignment vertical="center"/>
    </xf>
    <xf numFmtId="7" fontId="6" fillId="35" borderId="44" xfId="44" applyNumberFormat="1" applyFont="1" applyFill="1" applyBorder="1" applyAlignment="1">
      <alignment/>
    </xf>
    <xf numFmtId="0" fontId="21" fillId="0" borderId="45" xfId="0" applyFont="1" applyBorder="1" applyAlignment="1">
      <alignment horizontal="right" vertical="center"/>
    </xf>
    <xf numFmtId="175" fontId="13" fillId="0" borderId="46" xfId="44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 indent="1"/>
    </xf>
    <xf numFmtId="0" fontId="6" fillId="33" borderId="23" xfId="0" applyFont="1" applyFill="1" applyBorder="1" applyAlignment="1">
      <alignment horizontal="left" vertical="center" wrapText="1" indent="1"/>
    </xf>
    <xf numFmtId="44" fontId="6" fillId="33" borderId="23" xfId="44" applyNumberFormat="1" applyFont="1" applyFill="1" applyBorder="1" applyAlignment="1">
      <alignment wrapText="1"/>
    </xf>
    <xf numFmtId="44" fontId="6" fillId="33" borderId="47" xfId="44" applyNumberFormat="1" applyFont="1" applyFill="1" applyBorder="1" applyAlignment="1">
      <alignment horizontal="right"/>
    </xf>
    <xf numFmtId="175" fontId="17" fillId="34" borderId="10" xfId="44" applyNumberFormat="1" applyFont="1" applyFill="1" applyBorder="1" applyAlignment="1">
      <alignment horizontal="left" vertical="center" wrapText="1"/>
    </xf>
    <xf numFmtId="2" fontId="17" fillId="34" borderId="10" xfId="0" applyNumberFormat="1" applyFont="1" applyFill="1" applyBorder="1" applyAlignment="1">
      <alignment vertical="center" wrapText="1"/>
    </xf>
    <xf numFmtId="7" fontId="17" fillId="34" borderId="48" xfId="44" applyNumberFormat="1" applyFont="1" applyFill="1" applyBorder="1" applyAlignment="1">
      <alignment wrapText="1"/>
    </xf>
    <xf numFmtId="44" fontId="6" fillId="0" borderId="49" xfId="44" applyNumberFormat="1" applyFont="1" applyBorder="1" applyAlignment="1">
      <alignment wrapText="1"/>
    </xf>
    <xf numFmtId="44" fontId="6" fillId="0" borderId="48" xfId="44" applyNumberFormat="1" applyFont="1" applyBorder="1" applyAlignment="1">
      <alignment wrapText="1"/>
    </xf>
    <xf numFmtId="0" fontId="5" fillId="33" borderId="34" xfId="0" applyFont="1" applyFill="1" applyBorder="1" applyAlignment="1">
      <alignment horizontal="left" wrapText="1" indent="1"/>
    </xf>
    <xf numFmtId="44" fontId="7" fillId="33" borderId="50" xfId="44" applyNumberFormat="1" applyFont="1" applyFill="1" applyBorder="1" applyAlignment="1">
      <alignment wrapText="1"/>
    </xf>
    <xf numFmtId="44" fontId="11" fillId="0" borderId="0" xfId="44" applyNumberFormat="1" applyFont="1" applyAlignment="1">
      <alignment wrapText="1"/>
    </xf>
    <xf numFmtId="0" fontId="11" fillId="0" borderId="0" xfId="0" applyFont="1" applyAlignment="1">
      <alignment vertical="center" wrapText="1"/>
    </xf>
    <xf numFmtId="44" fontId="11" fillId="0" borderId="0" xfId="44" applyFont="1" applyAlignment="1">
      <alignment wrapText="1"/>
    </xf>
    <xf numFmtId="0" fontId="11" fillId="0" borderId="0" xfId="0" applyFont="1" applyAlignment="1">
      <alignment horizontal="left" vertical="center" wrapText="1" indent="1"/>
    </xf>
    <xf numFmtId="0" fontId="6" fillId="0" borderId="51" xfId="0" applyFont="1" applyBorder="1" applyAlignment="1">
      <alignment horizontal="left" vertical="center" wrapText="1" indent="1"/>
    </xf>
    <xf numFmtId="0" fontId="22" fillId="0" borderId="32" xfId="0" applyFont="1" applyBorder="1" applyAlignment="1">
      <alignment horizontal="right" vertical="center" wrapText="1" indent="1"/>
    </xf>
    <xf numFmtId="44" fontId="6" fillId="0" borderId="52" xfId="44" applyNumberFormat="1" applyFont="1" applyBorder="1" applyAlignment="1">
      <alignment wrapText="1"/>
    </xf>
    <xf numFmtId="0" fontId="10" fillId="0" borderId="33" xfId="0" applyFont="1" applyBorder="1" applyAlignment="1">
      <alignment vertical="center" wrapText="1"/>
    </xf>
    <xf numFmtId="0" fontId="26" fillId="0" borderId="0" xfId="0" applyFont="1" applyAlignment="1">
      <alignment horizontal="left" vertical="center"/>
    </xf>
    <xf numFmtId="44" fontId="5" fillId="0" borderId="0" xfId="44" applyNumberFormat="1" applyFont="1" applyBorder="1" applyAlignment="1">
      <alignment/>
    </xf>
    <xf numFmtId="44" fontId="5" fillId="0" borderId="0" xfId="44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44" fontId="6" fillId="0" borderId="0" xfId="44" applyNumberFormat="1" applyFont="1" applyBorder="1" applyAlignment="1">
      <alignment/>
    </xf>
    <xf numFmtId="44" fontId="6" fillId="0" borderId="31" xfId="44" applyFont="1" applyBorder="1" applyAlignment="1">
      <alignment/>
    </xf>
    <xf numFmtId="44" fontId="6" fillId="0" borderId="53" xfId="44" applyNumberFormat="1" applyFont="1" applyBorder="1" applyAlignment="1">
      <alignment wrapText="1"/>
    </xf>
    <xf numFmtId="0" fontId="6" fillId="33" borderId="23" xfId="0" applyFont="1" applyFill="1" applyBorder="1" applyAlignment="1">
      <alignment horizontal="right" wrapText="1"/>
    </xf>
    <xf numFmtId="0" fontId="6" fillId="33" borderId="11" xfId="0" applyFont="1" applyFill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6" fillId="0" borderId="16" xfId="0" applyFont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0" fontId="6" fillId="0" borderId="42" xfId="0" applyFont="1" applyBorder="1" applyAlignment="1">
      <alignment horizontal="right" wrapText="1"/>
    </xf>
    <xf numFmtId="0" fontId="6" fillId="33" borderId="54" xfId="0" applyFont="1" applyFill="1" applyBorder="1" applyAlignment="1">
      <alignment horizontal="right" wrapText="1"/>
    </xf>
    <xf numFmtId="0" fontId="6" fillId="33" borderId="35" xfId="0" applyFont="1" applyFill="1" applyBorder="1" applyAlignment="1">
      <alignment horizontal="right" wrapText="1"/>
    </xf>
    <xf numFmtId="0" fontId="6" fillId="0" borderId="55" xfId="0" applyFont="1" applyBorder="1" applyAlignment="1">
      <alignment horizontal="right" wrapText="1"/>
    </xf>
    <xf numFmtId="0" fontId="6" fillId="33" borderId="56" xfId="0" applyFont="1" applyFill="1" applyBorder="1" applyAlignment="1">
      <alignment horizontal="right" wrapText="1"/>
    </xf>
    <xf numFmtId="0" fontId="17" fillId="34" borderId="10" xfId="0" applyFont="1" applyFill="1" applyBorder="1" applyAlignment="1">
      <alignment horizontal="right" vertical="center" wrapText="1"/>
    </xf>
    <xf numFmtId="0" fontId="18" fillId="34" borderId="0" xfId="0" applyNumberFormat="1" applyFont="1" applyFill="1" applyBorder="1" applyAlignment="1">
      <alignment horizontal="right" vertical="center" wrapText="1"/>
    </xf>
    <xf numFmtId="0" fontId="6" fillId="33" borderId="23" xfId="0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right" wrapText="1"/>
    </xf>
    <xf numFmtId="0" fontId="11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5" fontId="5" fillId="0" borderId="0" xfId="0" applyNumberFormat="1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44" fontId="6" fillId="0" borderId="42" xfId="44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wrapText="1"/>
    </xf>
    <xf numFmtId="44" fontId="25" fillId="34" borderId="10" xfId="44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right" vertical="center" wrapText="1"/>
    </xf>
    <xf numFmtId="2" fontId="25" fillId="34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27" fillId="0" borderId="0" xfId="0" applyFont="1" applyBorder="1" applyAlignment="1">
      <alignment horizontal="right" wrapText="1"/>
    </xf>
    <xf numFmtId="44" fontId="5" fillId="0" borderId="22" xfId="44" applyFont="1" applyBorder="1" applyAlignment="1">
      <alignment vertical="center"/>
    </xf>
    <xf numFmtId="0" fontId="31" fillId="34" borderId="25" xfId="0" applyFont="1" applyFill="1" applyBorder="1" applyAlignment="1">
      <alignment horizontal="left" vertical="center" wrapText="1" indent="1"/>
    </xf>
    <xf numFmtId="44" fontId="6" fillId="0" borderId="10" xfId="44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right" wrapText="1"/>
    </xf>
    <xf numFmtId="2" fontId="25" fillId="34" borderId="58" xfId="0" applyNumberFormat="1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/>
    </xf>
    <xf numFmtId="44" fontId="6" fillId="33" borderId="42" xfId="44" applyNumberFormat="1" applyFont="1" applyFill="1" applyBorder="1" applyAlignment="1">
      <alignment wrapText="1"/>
    </xf>
    <xf numFmtId="0" fontId="0" fillId="0" borderId="59" xfId="0" applyBorder="1" applyAlignment="1">
      <alignment vertical="center" wrapText="1"/>
    </xf>
    <xf numFmtId="44" fontId="6" fillId="0" borderId="0" xfId="44" applyNumberFormat="1" applyFont="1" applyBorder="1" applyAlignment="1">
      <alignment wrapText="1"/>
    </xf>
    <xf numFmtId="0" fontId="0" fillId="0" borderId="0" xfId="0" applyAlignment="1">
      <alignment vertical="center"/>
    </xf>
    <xf numFmtId="0" fontId="14" fillId="0" borderId="35" xfId="0" applyNumberFormat="1" applyFont="1" applyBorder="1" applyAlignment="1">
      <alignment horizontal="left" vertical="center" wrapText="1" indent="1"/>
    </xf>
    <xf numFmtId="0" fontId="14" fillId="0" borderId="35" xfId="0" applyFont="1" applyBorder="1" applyAlignment="1">
      <alignment horizontal="left" vertical="center" wrapText="1" indent="1"/>
    </xf>
    <xf numFmtId="44" fontId="10" fillId="33" borderId="60" xfId="44" applyNumberFormat="1" applyFont="1" applyFill="1" applyBorder="1" applyAlignment="1">
      <alignment horizontal="right" wrapText="1" indent="1"/>
    </xf>
    <xf numFmtId="0" fontId="20" fillId="33" borderId="61" xfId="0" applyFont="1" applyFill="1" applyBorder="1" applyAlignment="1">
      <alignment horizontal="right" vertical="center" wrapText="1" indent="1"/>
    </xf>
    <xf numFmtId="0" fontId="5" fillId="33" borderId="62" xfId="0" applyFont="1" applyFill="1" applyBorder="1" applyAlignment="1">
      <alignment horizontal="left" wrapText="1" indent="1"/>
    </xf>
    <xf numFmtId="0" fontId="5" fillId="33" borderId="63" xfId="0" applyFont="1" applyFill="1" applyBorder="1" applyAlignment="1">
      <alignment horizontal="left" wrapText="1" indent="1"/>
    </xf>
    <xf numFmtId="0" fontId="18" fillId="0" borderId="64" xfId="0" applyNumberFormat="1" applyFont="1" applyBorder="1" applyAlignment="1">
      <alignment horizontal="left" vertical="center" wrapText="1"/>
    </xf>
    <xf numFmtId="0" fontId="18" fillId="0" borderId="22" xfId="0" applyNumberFormat="1" applyFont="1" applyBorder="1" applyAlignment="1">
      <alignment horizontal="left" vertical="center" wrapText="1"/>
    </xf>
    <xf numFmtId="0" fontId="5" fillId="33" borderId="34" xfId="0" applyFont="1" applyFill="1" applyBorder="1" applyAlignment="1">
      <alignment horizontal="left" vertical="center" wrapText="1" indent="1"/>
    </xf>
    <xf numFmtId="0" fontId="5" fillId="33" borderId="35" xfId="0" applyFont="1" applyFill="1" applyBorder="1" applyAlignment="1">
      <alignment horizontal="left" vertical="center" wrapText="1" indent="1"/>
    </xf>
    <xf numFmtId="0" fontId="8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4" fontId="6" fillId="33" borderId="54" xfId="44" applyNumberFormat="1" applyFont="1" applyFill="1" applyBorder="1" applyAlignment="1">
      <alignment wrapText="1"/>
    </xf>
    <xf numFmtId="0" fontId="0" fillId="0" borderId="65" xfId="0" applyBorder="1" applyAlignment="1">
      <alignment vertical="center" wrapText="1"/>
    </xf>
    <xf numFmtId="44" fontId="6" fillId="33" borderId="66" xfId="44" applyNumberFormat="1" applyFont="1" applyFill="1" applyBorder="1" applyAlignment="1">
      <alignment wrapText="1"/>
    </xf>
    <xf numFmtId="0" fontId="0" fillId="0" borderId="31" xfId="0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8" fillId="0" borderId="37" xfId="0" applyNumberFormat="1" applyFont="1" applyBorder="1" applyAlignment="1">
      <alignment horizontal="left" vertical="center" wrapText="1"/>
    </xf>
    <xf numFmtId="0" fontId="18" fillId="0" borderId="16" xfId="0" applyNumberFormat="1" applyFont="1" applyBorder="1" applyAlignment="1">
      <alignment horizontal="left" vertical="center" wrapText="1"/>
    </xf>
    <xf numFmtId="2" fontId="6" fillId="0" borderId="55" xfId="44" applyNumberFormat="1" applyFont="1" applyBorder="1" applyAlignment="1">
      <alignment wrapText="1"/>
    </xf>
    <xf numFmtId="0" fontId="0" fillId="0" borderId="67" xfId="0" applyBorder="1" applyAlignment="1">
      <alignment vertical="center" wrapText="1"/>
    </xf>
    <xf numFmtId="2" fontId="6" fillId="0" borderId="68" xfId="44" applyNumberFormat="1" applyFont="1" applyBorder="1" applyAlignment="1">
      <alignment wrapText="1"/>
    </xf>
    <xf numFmtId="0" fontId="0" fillId="0" borderId="69" xfId="0" applyBorder="1" applyAlignment="1">
      <alignment vertical="center" wrapText="1"/>
    </xf>
    <xf numFmtId="2" fontId="6" fillId="0" borderId="42" xfId="44" applyNumberFormat="1" applyFont="1" applyFill="1" applyBorder="1" applyAlignment="1">
      <alignment wrapText="1"/>
    </xf>
    <xf numFmtId="2" fontId="6" fillId="0" borderId="55" xfId="44" applyNumberFormat="1" applyFont="1" applyFill="1" applyBorder="1" applyAlignment="1">
      <alignment wrapText="1"/>
    </xf>
    <xf numFmtId="44" fontId="6" fillId="33" borderId="70" xfId="44" applyNumberFormat="1" applyFont="1" applyFill="1" applyBorder="1" applyAlignment="1">
      <alignment wrapText="1"/>
    </xf>
    <xf numFmtId="0" fontId="0" fillId="0" borderId="71" xfId="0" applyBorder="1" applyAlignment="1">
      <alignment vertical="center" wrapText="1"/>
    </xf>
    <xf numFmtId="0" fontId="0" fillId="0" borderId="59" xfId="0" applyFill="1" applyBorder="1" applyAlignment="1">
      <alignment vertical="center" wrapText="1"/>
    </xf>
    <xf numFmtId="2" fontId="17" fillId="34" borderId="42" xfId="44" applyNumberFormat="1" applyFont="1" applyFill="1" applyBorder="1" applyAlignment="1">
      <alignment wrapText="1"/>
    </xf>
    <xf numFmtId="0" fontId="32" fillId="0" borderId="23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2" fontId="25" fillId="34" borderId="42" xfId="44" applyNumberFormat="1" applyFont="1" applyFill="1" applyBorder="1" applyAlignment="1">
      <alignment wrapText="1"/>
    </xf>
    <xf numFmtId="0" fontId="0" fillId="34" borderId="72" xfId="0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0</xdr:col>
      <xdr:colOff>133350</xdr:colOff>
      <xdr:row>0</xdr:row>
      <xdr:rowOff>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114300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Line 156"/>
        <xdr:cNvSpPr>
          <a:spLocks/>
        </xdr:cNvSpPr>
      </xdr:nvSpPr>
      <xdr:spPr>
        <a:xfrm>
          <a:off x="5133975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" name="Line 157"/>
        <xdr:cNvSpPr>
          <a:spLocks/>
        </xdr:cNvSpPr>
      </xdr:nvSpPr>
      <xdr:spPr>
        <a:xfrm>
          <a:off x="5133975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4" name="Line 161"/>
        <xdr:cNvSpPr>
          <a:spLocks/>
        </xdr:cNvSpPr>
      </xdr:nvSpPr>
      <xdr:spPr>
        <a:xfrm>
          <a:off x="5133975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85725</xdr:rowOff>
    </xdr:from>
    <xdr:to>
      <xdr:col>0</xdr:col>
      <xdr:colOff>1143000</xdr:colOff>
      <xdr:row>4</xdr:row>
      <xdr:rowOff>0</xdr:rowOff>
    </xdr:to>
    <xdr:pic>
      <xdr:nvPicPr>
        <xdr:cNvPr id="5" name="Picture 171" descr="KCv_b_p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000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104775</xdr:rowOff>
    </xdr:from>
    <xdr:to>
      <xdr:col>0</xdr:col>
      <xdr:colOff>1114425</xdr:colOff>
      <xdr:row>4</xdr:row>
      <xdr:rowOff>0</xdr:rowOff>
    </xdr:to>
    <xdr:pic>
      <xdr:nvPicPr>
        <xdr:cNvPr id="6" name="Picture 172" descr="KCMLKlogo_v_b_m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04775"/>
          <a:ext cx="1076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tabSelected="1" view="pageBreakPreview" zoomScale="80" zoomScaleNormal="65" zoomScaleSheetLayoutView="80" zoomScalePageLayoutView="0" workbookViewId="0" topLeftCell="A99">
      <selection activeCell="K10" sqref="K10"/>
    </sheetView>
  </sheetViews>
  <sheetFormatPr defaultColWidth="11.296875" defaultRowHeight="14.25"/>
  <cols>
    <col min="1" max="1" width="34.3984375" style="49" customWidth="1"/>
    <col min="2" max="2" width="9.69921875" style="19" customWidth="1"/>
    <col min="3" max="3" width="9.796875" style="125" customWidth="1"/>
    <col min="4" max="4" width="8.59765625" style="1" customWidth="1"/>
    <col min="5" max="5" width="12.59765625" style="19" customWidth="1"/>
    <col min="6" max="6" width="9.69921875" style="1" customWidth="1"/>
    <col min="7" max="7" width="17.296875" style="20" customWidth="1"/>
    <col min="8" max="16384" width="11.296875" style="1" customWidth="1"/>
  </cols>
  <sheetData>
    <row r="1" spans="1:7" ht="22.5" customHeight="1" thickTop="1">
      <c r="A1" s="98" t="s">
        <v>140</v>
      </c>
      <c r="B1" s="159" t="s">
        <v>105</v>
      </c>
      <c r="C1" s="160"/>
      <c r="D1" s="160"/>
      <c r="E1" s="160"/>
      <c r="F1" s="187" t="s">
        <v>144</v>
      </c>
      <c r="G1" s="188"/>
    </row>
    <row r="2" spans="1:7" ht="17.25" customHeight="1">
      <c r="A2" s="143" t="s">
        <v>141</v>
      </c>
      <c r="B2" s="161" t="s">
        <v>104</v>
      </c>
      <c r="C2" s="161"/>
      <c r="D2" s="161"/>
      <c r="E2" s="161"/>
      <c r="F2" s="189" t="s">
        <v>145</v>
      </c>
      <c r="G2" s="190"/>
    </row>
    <row r="3" spans="1:7" ht="17.25" customHeight="1">
      <c r="A3" s="144" t="s">
        <v>142</v>
      </c>
      <c r="B3" s="136"/>
      <c r="C3" s="136"/>
      <c r="D3" s="136"/>
      <c r="E3" s="136"/>
      <c r="F3" s="191" t="s">
        <v>146</v>
      </c>
      <c r="G3" s="192"/>
    </row>
    <row r="4" spans="1:7" ht="17.25" customHeight="1">
      <c r="A4" s="144" t="s">
        <v>139</v>
      </c>
      <c r="B4" s="136"/>
      <c r="C4" s="136"/>
      <c r="D4" s="136"/>
      <c r="E4" s="136"/>
      <c r="F4" s="137"/>
      <c r="G4" s="99"/>
    </row>
    <row r="5" spans="1:7" ht="17.25" customHeight="1">
      <c r="A5" s="144" t="s">
        <v>143</v>
      </c>
      <c r="B5" s="136"/>
      <c r="C5" s="136"/>
      <c r="D5" s="136"/>
      <c r="E5" s="136"/>
      <c r="F5" s="137"/>
      <c r="G5" s="99"/>
    </row>
    <row r="6" spans="1:16" s="106" customFormat="1" ht="28.5" customHeight="1">
      <c r="A6" s="171" t="s">
        <v>151</v>
      </c>
      <c r="B6" s="172"/>
      <c r="C6" s="104" t="s">
        <v>106</v>
      </c>
      <c r="D6" s="128">
        <v>44734</v>
      </c>
      <c r="E6" s="127" t="s">
        <v>125</v>
      </c>
      <c r="F6" s="166" t="s">
        <v>148</v>
      </c>
      <c r="G6" s="167"/>
      <c r="H6" s="103"/>
      <c r="I6" s="105"/>
      <c r="K6" s="107"/>
      <c r="L6" s="107"/>
      <c r="M6" s="105"/>
      <c r="N6" s="108"/>
      <c r="P6" s="106" t="s">
        <v>107</v>
      </c>
    </row>
    <row r="7" spans="1:16" s="106" customFormat="1" ht="33" customHeight="1">
      <c r="A7" s="126" t="s">
        <v>131</v>
      </c>
      <c r="B7" s="168" t="s">
        <v>149</v>
      </c>
      <c r="C7" s="169"/>
      <c r="D7" s="169"/>
      <c r="E7" s="169"/>
      <c r="F7" s="169"/>
      <c r="G7" s="170"/>
      <c r="H7" s="103"/>
      <c r="I7" s="105"/>
      <c r="K7" s="107"/>
      <c r="L7" s="107"/>
      <c r="M7" s="105"/>
      <c r="N7" s="108"/>
      <c r="P7" s="106" t="s">
        <v>108</v>
      </c>
    </row>
    <row r="8" spans="1:16" s="106" customFormat="1" ht="35.25" customHeight="1" thickBot="1">
      <c r="A8" s="173" t="s">
        <v>150</v>
      </c>
      <c r="B8" s="174"/>
      <c r="C8" s="138" t="s">
        <v>110</v>
      </c>
      <c r="D8" s="174" t="s">
        <v>147</v>
      </c>
      <c r="E8" s="174"/>
      <c r="F8" s="129" t="s">
        <v>126</v>
      </c>
      <c r="G8" s="130" t="s">
        <v>152</v>
      </c>
      <c r="H8" s="103"/>
      <c r="I8" s="105"/>
      <c r="K8" s="107"/>
      <c r="L8" s="107"/>
      <c r="M8" s="105"/>
      <c r="N8" s="108"/>
      <c r="P8" s="106" t="s">
        <v>109</v>
      </c>
    </row>
    <row r="9" spans="1:7" ht="35.25" customHeight="1" thickTop="1">
      <c r="A9" s="92" t="s">
        <v>138</v>
      </c>
      <c r="B9" s="60"/>
      <c r="C9" s="110"/>
      <c r="D9" s="71"/>
      <c r="E9" s="70"/>
      <c r="F9" s="71"/>
      <c r="G9" s="72"/>
    </row>
    <row r="10" spans="1:7" ht="16.5" customHeight="1" thickBot="1">
      <c r="A10" s="40" t="s">
        <v>3</v>
      </c>
      <c r="B10" s="5" t="s">
        <v>0</v>
      </c>
      <c r="C10" s="111" t="s">
        <v>4</v>
      </c>
      <c r="D10" s="22" t="s">
        <v>89</v>
      </c>
      <c r="E10" s="162" t="s">
        <v>97</v>
      </c>
      <c r="F10" s="163"/>
      <c r="G10" s="7" t="s">
        <v>2</v>
      </c>
    </row>
    <row r="11" spans="1:7" ht="15" thickTop="1">
      <c r="A11" s="41" t="s">
        <v>62</v>
      </c>
      <c r="B11" s="2">
        <v>5</v>
      </c>
      <c r="C11" s="112" t="s">
        <v>5</v>
      </c>
      <c r="D11" s="3">
        <v>15</v>
      </c>
      <c r="E11" s="164" t="s">
        <v>153</v>
      </c>
      <c r="F11" s="165"/>
      <c r="G11" s="90">
        <f aca="true" t="shared" si="0" ref="G11:G18">B11*D11</f>
        <v>75</v>
      </c>
    </row>
    <row r="12" spans="1:7" s="23" customFormat="1" ht="14.25">
      <c r="A12" s="41" t="s">
        <v>63</v>
      </c>
      <c r="B12" s="2">
        <v>11.5</v>
      </c>
      <c r="C12" s="112" t="s">
        <v>5</v>
      </c>
      <c r="D12" s="3">
        <v>18</v>
      </c>
      <c r="E12" s="145" t="s">
        <v>154</v>
      </c>
      <c r="F12" s="146"/>
      <c r="G12" s="91">
        <f t="shared" si="0"/>
        <v>207</v>
      </c>
    </row>
    <row r="13" spans="1:7" s="23" customFormat="1" ht="14.25">
      <c r="A13" s="41" t="s">
        <v>64</v>
      </c>
      <c r="B13" s="2">
        <v>20</v>
      </c>
      <c r="C13" s="112" t="s">
        <v>5</v>
      </c>
      <c r="D13" s="3">
        <v>15</v>
      </c>
      <c r="E13" s="145" t="s">
        <v>155</v>
      </c>
      <c r="F13" s="146"/>
      <c r="G13" s="91">
        <f t="shared" si="0"/>
        <v>300</v>
      </c>
    </row>
    <row r="14" spans="1:7" s="23" customFormat="1" ht="14.25">
      <c r="A14" s="41" t="s">
        <v>65</v>
      </c>
      <c r="B14" s="2">
        <v>36</v>
      </c>
      <c r="C14" s="112" t="s">
        <v>5</v>
      </c>
      <c r="D14" s="3">
        <v>10</v>
      </c>
      <c r="E14" s="145" t="s">
        <v>156</v>
      </c>
      <c r="F14" s="146"/>
      <c r="G14" s="91">
        <f t="shared" si="0"/>
        <v>360</v>
      </c>
    </row>
    <row r="15" spans="1:7" ht="14.25">
      <c r="A15" s="41" t="s">
        <v>66</v>
      </c>
      <c r="B15" s="2">
        <v>0.5</v>
      </c>
      <c r="C15" s="112" t="s">
        <v>7</v>
      </c>
      <c r="D15" s="3"/>
      <c r="E15" s="145"/>
      <c r="F15" s="146"/>
      <c r="G15" s="91">
        <f t="shared" si="0"/>
        <v>0</v>
      </c>
    </row>
    <row r="16" spans="1:7" ht="15" customHeight="1">
      <c r="A16" s="41" t="s">
        <v>67</v>
      </c>
      <c r="B16" s="2">
        <v>2</v>
      </c>
      <c r="C16" s="112" t="s">
        <v>5</v>
      </c>
      <c r="D16" s="3">
        <v>5</v>
      </c>
      <c r="E16" s="145" t="s">
        <v>157</v>
      </c>
      <c r="F16" s="146"/>
      <c r="G16" s="91">
        <f t="shared" si="0"/>
        <v>10</v>
      </c>
    </row>
    <row r="17" spans="1:7" s="24" customFormat="1" ht="15" customHeight="1">
      <c r="A17" s="41" t="s">
        <v>68</v>
      </c>
      <c r="B17" s="2">
        <v>2</v>
      </c>
      <c r="C17" s="112" t="s">
        <v>5</v>
      </c>
      <c r="D17" s="3"/>
      <c r="E17" s="145"/>
      <c r="F17" s="146"/>
      <c r="G17" s="91">
        <f>B17*D17</f>
        <v>0</v>
      </c>
    </row>
    <row r="18" spans="1:7" s="24" customFormat="1" ht="15" customHeight="1">
      <c r="A18" s="41" t="s">
        <v>68</v>
      </c>
      <c r="B18" s="2">
        <v>2</v>
      </c>
      <c r="C18" s="112" t="s">
        <v>5</v>
      </c>
      <c r="D18" s="3"/>
      <c r="E18" s="145"/>
      <c r="F18" s="146"/>
      <c r="G18" s="91">
        <f t="shared" si="0"/>
        <v>0</v>
      </c>
    </row>
    <row r="19" spans="1:7" ht="15" customHeight="1" thickBot="1">
      <c r="A19" s="41" t="s">
        <v>130</v>
      </c>
      <c r="B19" s="2">
        <v>2</v>
      </c>
      <c r="C19" s="112" t="s">
        <v>5</v>
      </c>
      <c r="D19" s="3"/>
      <c r="E19" s="145"/>
      <c r="F19" s="146"/>
      <c r="G19" s="91">
        <f>B19*D19</f>
        <v>0</v>
      </c>
    </row>
    <row r="20" spans="1:7" s="4" customFormat="1" ht="17.25" customHeight="1" thickBot="1">
      <c r="A20" s="73"/>
      <c r="B20" s="69"/>
      <c r="C20" s="113"/>
      <c r="D20" s="26"/>
      <c r="E20" s="50"/>
      <c r="F20" s="101" t="s">
        <v>80</v>
      </c>
      <c r="G20" s="67">
        <f>SUM(G11:G18)</f>
        <v>952</v>
      </c>
    </row>
    <row r="21" spans="1:7" ht="24.75" customHeight="1" thickTop="1">
      <c r="A21" s="157" t="s">
        <v>98</v>
      </c>
      <c r="B21" s="158"/>
      <c r="C21" s="158"/>
      <c r="D21" s="158"/>
      <c r="E21" s="60"/>
      <c r="F21" s="59"/>
      <c r="G21" s="61"/>
    </row>
    <row r="22" spans="1:7" ht="16.5" customHeight="1" thickBot="1">
      <c r="A22" s="40" t="s">
        <v>3</v>
      </c>
      <c r="B22" s="5" t="s">
        <v>0</v>
      </c>
      <c r="C22" s="111" t="s">
        <v>4</v>
      </c>
      <c r="D22" s="6"/>
      <c r="E22" s="162"/>
      <c r="F22" s="163"/>
      <c r="G22" s="7" t="s">
        <v>2</v>
      </c>
    </row>
    <row r="23" spans="1:7" s="23" customFormat="1" ht="15" thickTop="1">
      <c r="A23" s="42" t="s">
        <v>43</v>
      </c>
      <c r="B23" s="8">
        <v>37.88</v>
      </c>
      <c r="C23" s="114" t="s">
        <v>16</v>
      </c>
      <c r="D23" s="9">
        <v>53</v>
      </c>
      <c r="E23" s="179" t="s">
        <v>158</v>
      </c>
      <c r="F23" s="180"/>
      <c r="G23" s="90">
        <f aca="true" t="shared" si="1" ref="G23:G39">B23*D23</f>
        <v>2007.64</v>
      </c>
    </row>
    <row r="24" spans="1:7" ht="14.25">
      <c r="A24" s="41" t="s">
        <v>77</v>
      </c>
      <c r="B24" s="2">
        <v>1.57</v>
      </c>
      <c r="C24" s="112" t="s">
        <v>16</v>
      </c>
      <c r="D24" s="3"/>
      <c r="E24" s="177"/>
      <c r="F24" s="178"/>
      <c r="G24" s="91">
        <f t="shared" si="1"/>
        <v>0</v>
      </c>
    </row>
    <row r="25" spans="1:7" ht="14.25">
      <c r="A25" s="41" t="s">
        <v>78</v>
      </c>
      <c r="B25" s="2">
        <v>1.57</v>
      </c>
      <c r="C25" s="112" t="s">
        <v>16</v>
      </c>
      <c r="D25" s="3"/>
      <c r="E25" s="177"/>
      <c r="F25" s="178"/>
      <c r="G25" s="91">
        <f t="shared" si="1"/>
        <v>0</v>
      </c>
    </row>
    <row r="26" spans="1:7" ht="14.25">
      <c r="A26" s="41" t="s">
        <v>6</v>
      </c>
      <c r="B26" s="2">
        <v>0.51</v>
      </c>
      <c r="C26" s="112" t="s">
        <v>7</v>
      </c>
      <c r="D26" s="3">
        <v>450</v>
      </c>
      <c r="E26" s="177"/>
      <c r="F26" s="178"/>
      <c r="G26" s="91">
        <f t="shared" si="1"/>
        <v>229.5</v>
      </c>
    </row>
    <row r="27" spans="1:7" ht="14.25">
      <c r="A27" s="41" t="s">
        <v>137</v>
      </c>
      <c r="B27" s="2">
        <v>40</v>
      </c>
      <c r="C27" s="112" t="s">
        <v>8</v>
      </c>
      <c r="D27" s="3"/>
      <c r="E27" s="177"/>
      <c r="F27" s="178"/>
      <c r="G27" s="91">
        <f t="shared" si="1"/>
        <v>0</v>
      </c>
    </row>
    <row r="28" spans="1:7" s="23" customFormat="1" ht="14.25">
      <c r="A28" s="41" t="s">
        <v>54</v>
      </c>
      <c r="B28" s="2">
        <v>40</v>
      </c>
      <c r="C28" s="112" t="s">
        <v>8</v>
      </c>
      <c r="D28" s="3"/>
      <c r="E28" s="177"/>
      <c r="F28" s="178"/>
      <c r="G28" s="91">
        <f t="shared" si="1"/>
        <v>0</v>
      </c>
    </row>
    <row r="29" spans="1:7" s="23" customFormat="1" ht="14.25">
      <c r="A29" s="41" t="s">
        <v>55</v>
      </c>
      <c r="B29" s="2">
        <v>55</v>
      </c>
      <c r="C29" s="112" t="s">
        <v>8</v>
      </c>
      <c r="D29" s="3"/>
      <c r="E29" s="177"/>
      <c r="F29" s="178"/>
      <c r="G29" s="91">
        <f t="shared" si="1"/>
        <v>0</v>
      </c>
    </row>
    <row r="30" spans="1:7" ht="14.25">
      <c r="A30" s="41" t="s">
        <v>56</v>
      </c>
      <c r="B30" s="2">
        <v>95</v>
      </c>
      <c r="C30" s="112" t="s">
        <v>8</v>
      </c>
      <c r="D30" s="3"/>
      <c r="E30" s="177"/>
      <c r="F30" s="178"/>
      <c r="G30" s="91">
        <f t="shared" si="1"/>
        <v>0</v>
      </c>
    </row>
    <row r="31" spans="1:7" ht="14.25">
      <c r="A31" s="41" t="s">
        <v>79</v>
      </c>
      <c r="B31" s="2">
        <v>70</v>
      </c>
      <c r="C31" s="115" t="s">
        <v>8</v>
      </c>
      <c r="D31" s="3"/>
      <c r="E31" s="177"/>
      <c r="F31" s="178"/>
      <c r="G31" s="91">
        <f t="shared" si="1"/>
        <v>0</v>
      </c>
    </row>
    <row r="32" spans="1:7" ht="14.25">
      <c r="A32" s="41" t="s">
        <v>49</v>
      </c>
      <c r="B32" s="2">
        <v>42</v>
      </c>
      <c r="C32" s="115" t="s">
        <v>16</v>
      </c>
      <c r="D32" s="3"/>
      <c r="E32" s="177"/>
      <c r="F32" s="178"/>
      <c r="G32" s="91">
        <f t="shared" si="1"/>
        <v>0</v>
      </c>
    </row>
    <row r="33" spans="1:7" ht="14.25">
      <c r="A33" s="41" t="s">
        <v>9</v>
      </c>
      <c r="B33" s="2">
        <v>7</v>
      </c>
      <c r="C33" s="112" t="s">
        <v>5</v>
      </c>
      <c r="D33" s="3"/>
      <c r="E33" s="177"/>
      <c r="F33" s="178"/>
      <c r="G33" s="91">
        <f t="shared" si="1"/>
        <v>0</v>
      </c>
    </row>
    <row r="34" spans="1:7" ht="14.25">
      <c r="A34" s="41" t="s">
        <v>58</v>
      </c>
      <c r="B34" s="2">
        <v>250</v>
      </c>
      <c r="C34" s="112" t="s">
        <v>8</v>
      </c>
      <c r="D34" s="3"/>
      <c r="E34" s="177"/>
      <c r="F34" s="178"/>
      <c r="G34" s="91">
        <f t="shared" si="1"/>
        <v>0</v>
      </c>
    </row>
    <row r="35" spans="1:7" ht="14.25">
      <c r="A35" s="41" t="s">
        <v>60</v>
      </c>
      <c r="B35" s="2">
        <v>250</v>
      </c>
      <c r="C35" s="112" t="s">
        <v>8</v>
      </c>
      <c r="D35" s="3"/>
      <c r="E35" s="177"/>
      <c r="F35" s="178"/>
      <c r="G35" s="91">
        <f t="shared" si="1"/>
        <v>0</v>
      </c>
    </row>
    <row r="36" spans="1:7" ht="14.25">
      <c r="A36" s="41" t="s">
        <v>52</v>
      </c>
      <c r="B36" s="10">
        <v>3.62</v>
      </c>
      <c r="C36" s="115" t="s">
        <v>53</v>
      </c>
      <c r="D36" s="3">
        <v>75</v>
      </c>
      <c r="E36" s="177"/>
      <c r="F36" s="178"/>
      <c r="G36" s="91">
        <f t="shared" si="1"/>
        <v>271.5</v>
      </c>
    </row>
    <row r="37" spans="1:7" ht="14.25">
      <c r="A37" s="41" t="s">
        <v>74</v>
      </c>
      <c r="B37" s="10">
        <v>3000</v>
      </c>
      <c r="C37" s="112" t="s">
        <v>75</v>
      </c>
      <c r="D37" s="3"/>
      <c r="E37" s="177"/>
      <c r="F37" s="178"/>
      <c r="G37" s="91">
        <f t="shared" si="1"/>
        <v>0</v>
      </c>
    </row>
    <row r="38" spans="1:7" ht="14.25">
      <c r="A38" s="41" t="s">
        <v>76</v>
      </c>
      <c r="B38" s="10">
        <v>4500</v>
      </c>
      <c r="C38" s="112" t="s">
        <v>75</v>
      </c>
      <c r="D38" s="3"/>
      <c r="E38" s="177"/>
      <c r="F38" s="178"/>
      <c r="G38" s="91">
        <f t="shared" si="1"/>
        <v>0</v>
      </c>
    </row>
    <row r="39" spans="1:7" s="4" customFormat="1" ht="15" thickBot="1">
      <c r="A39" s="43" t="s">
        <v>50</v>
      </c>
      <c r="B39" s="2">
        <v>1.02</v>
      </c>
      <c r="C39" s="115" t="s">
        <v>7</v>
      </c>
      <c r="D39" s="3"/>
      <c r="E39" s="177"/>
      <c r="F39" s="178"/>
      <c r="G39" s="91">
        <f t="shared" si="1"/>
        <v>0</v>
      </c>
    </row>
    <row r="40" spans="1:7" s="4" customFormat="1" ht="18" customHeight="1" thickBot="1">
      <c r="A40" s="68"/>
      <c r="B40" s="69"/>
      <c r="C40" s="113"/>
      <c r="D40" s="26"/>
      <c r="E40" s="27"/>
      <c r="F40" s="64" t="s">
        <v>80</v>
      </c>
      <c r="G40" s="67">
        <f>SUM(G23:G39)</f>
        <v>2508.6400000000003</v>
      </c>
    </row>
    <row r="41" spans="1:7" ht="19.5" customHeight="1" thickTop="1">
      <c r="A41" s="157" t="s">
        <v>100</v>
      </c>
      <c r="B41" s="158"/>
      <c r="C41" s="158"/>
      <c r="D41" s="158"/>
      <c r="E41" s="60"/>
      <c r="F41" s="65"/>
      <c r="G41" s="66"/>
    </row>
    <row r="42" spans="1:7" ht="18.75" customHeight="1" thickBot="1">
      <c r="A42" s="40" t="s">
        <v>10</v>
      </c>
      <c r="B42" s="5" t="s">
        <v>96</v>
      </c>
      <c r="C42" s="116" t="s">
        <v>4</v>
      </c>
      <c r="D42" s="6"/>
      <c r="E42" s="162"/>
      <c r="F42" s="163"/>
      <c r="G42" s="7" t="s">
        <v>2</v>
      </c>
    </row>
    <row r="43" spans="1:7" ht="15" thickTop="1">
      <c r="A43" s="42" t="s">
        <v>11</v>
      </c>
      <c r="B43" s="11">
        <v>2</v>
      </c>
      <c r="C43" s="114" t="s">
        <v>5</v>
      </c>
      <c r="D43" s="9"/>
      <c r="E43" s="179"/>
      <c r="F43" s="180"/>
      <c r="G43" s="100">
        <f aca="true" t="shared" si="2" ref="G43:G57">B43*D43</f>
        <v>0</v>
      </c>
    </row>
    <row r="44" spans="1:7" ht="14.25">
      <c r="A44" s="43" t="s">
        <v>81</v>
      </c>
      <c r="B44" s="10">
        <v>1000</v>
      </c>
      <c r="C44" s="115" t="s">
        <v>5</v>
      </c>
      <c r="D44" s="3"/>
      <c r="E44" s="177"/>
      <c r="F44" s="178"/>
      <c r="G44" s="91">
        <f t="shared" si="2"/>
        <v>0</v>
      </c>
    </row>
    <row r="45" spans="1:7" ht="14.25">
      <c r="A45" s="43" t="s">
        <v>82</v>
      </c>
      <c r="B45" s="10">
        <v>400</v>
      </c>
      <c r="C45" s="115" t="s">
        <v>5</v>
      </c>
      <c r="D45" s="3"/>
      <c r="E45" s="177"/>
      <c r="F45" s="178"/>
      <c r="G45" s="91">
        <f t="shared" si="2"/>
        <v>0</v>
      </c>
    </row>
    <row r="46" spans="1:7" ht="14.25">
      <c r="A46" s="43" t="s">
        <v>83</v>
      </c>
      <c r="B46" s="10">
        <v>245</v>
      </c>
      <c r="C46" s="115" t="s">
        <v>5</v>
      </c>
      <c r="D46" s="3"/>
      <c r="E46" s="177"/>
      <c r="F46" s="178"/>
      <c r="G46" s="91">
        <f t="shared" si="2"/>
        <v>0</v>
      </c>
    </row>
    <row r="47" spans="1:7" ht="14.25">
      <c r="A47" s="43" t="s">
        <v>84</v>
      </c>
      <c r="B47" s="10">
        <v>460</v>
      </c>
      <c r="C47" s="115" t="s">
        <v>5</v>
      </c>
      <c r="D47" s="3"/>
      <c r="E47" s="177"/>
      <c r="F47" s="178"/>
      <c r="G47" s="91">
        <f t="shared" si="2"/>
        <v>0</v>
      </c>
    </row>
    <row r="48" spans="1:7" ht="14.25">
      <c r="A48" s="41" t="s">
        <v>12</v>
      </c>
      <c r="B48" s="10">
        <v>60</v>
      </c>
      <c r="C48" s="115" t="s">
        <v>5</v>
      </c>
      <c r="D48" s="3">
        <v>3</v>
      </c>
      <c r="E48" s="177"/>
      <c r="F48" s="178"/>
      <c r="G48" s="91">
        <f t="shared" si="2"/>
        <v>180</v>
      </c>
    </row>
    <row r="49" spans="1:7" ht="14.25">
      <c r="A49" s="41" t="s">
        <v>13</v>
      </c>
      <c r="B49" s="10">
        <v>120</v>
      </c>
      <c r="C49" s="115" t="s">
        <v>5</v>
      </c>
      <c r="D49" s="3">
        <v>4</v>
      </c>
      <c r="E49" s="177"/>
      <c r="F49" s="178"/>
      <c r="G49" s="91">
        <f t="shared" si="2"/>
        <v>480</v>
      </c>
    </row>
    <row r="50" spans="1:7" ht="14.25">
      <c r="A50" s="41" t="s">
        <v>14</v>
      </c>
      <c r="B50" s="10">
        <v>163</v>
      </c>
      <c r="C50" s="115" t="s">
        <v>5</v>
      </c>
      <c r="D50" s="3"/>
      <c r="E50" s="177"/>
      <c r="F50" s="178"/>
      <c r="G50" s="91">
        <f t="shared" si="2"/>
        <v>0</v>
      </c>
    </row>
    <row r="51" spans="1:7" ht="14.25">
      <c r="A51" s="41" t="s">
        <v>15</v>
      </c>
      <c r="B51" s="10">
        <v>22</v>
      </c>
      <c r="C51" s="115" t="s">
        <v>16</v>
      </c>
      <c r="D51" s="3"/>
      <c r="E51" s="177"/>
      <c r="F51" s="178"/>
      <c r="G51" s="91">
        <f t="shared" si="2"/>
        <v>0</v>
      </c>
    </row>
    <row r="52" spans="1:7" ht="14.25">
      <c r="A52" s="41" t="s">
        <v>72</v>
      </c>
      <c r="B52" s="10">
        <v>1500</v>
      </c>
      <c r="C52" s="115" t="s">
        <v>5</v>
      </c>
      <c r="D52" s="3"/>
      <c r="E52" s="177"/>
      <c r="F52" s="178"/>
      <c r="G52" s="91">
        <f t="shared" si="2"/>
        <v>0</v>
      </c>
    </row>
    <row r="53" spans="1:7" s="24" customFormat="1" ht="14.25">
      <c r="A53" s="41" t="s">
        <v>73</v>
      </c>
      <c r="B53" s="10">
        <v>2000</v>
      </c>
      <c r="C53" s="115" t="s">
        <v>5</v>
      </c>
      <c r="D53" s="3"/>
      <c r="E53" s="177"/>
      <c r="F53" s="178"/>
      <c r="G53" s="91">
        <f t="shared" si="2"/>
        <v>0</v>
      </c>
    </row>
    <row r="54" spans="1:7" s="4" customFormat="1" ht="14.25">
      <c r="A54" s="41" t="s">
        <v>57</v>
      </c>
      <c r="B54" s="10">
        <v>163</v>
      </c>
      <c r="C54" s="115" t="s">
        <v>5</v>
      </c>
      <c r="D54" s="3"/>
      <c r="E54" s="177"/>
      <c r="F54" s="178"/>
      <c r="G54" s="91">
        <f t="shared" si="2"/>
        <v>0</v>
      </c>
    </row>
    <row r="55" spans="1:7" ht="14.25">
      <c r="A55" s="41" t="s">
        <v>69</v>
      </c>
      <c r="B55" s="10">
        <v>400</v>
      </c>
      <c r="C55" s="115" t="s">
        <v>5</v>
      </c>
      <c r="D55" s="3"/>
      <c r="E55" s="177"/>
      <c r="F55" s="178"/>
      <c r="G55" s="91">
        <f t="shared" si="2"/>
        <v>0</v>
      </c>
    </row>
    <row r="56" spans="1:7" ht="14.25">
      <c r="A56" s="41" t="s">
        <v>70</v>
      </c>
      <c r="B56" s="10">
        <v>50</v>
      </c>
      <c r="C56" s="115" t="s">
        <v>5</v>
      </c>
      <c r="D56" s="3"/>
      <c r="E56" s="177"/>
      <c r="F56" s="178"/>
      <c r="G56" s="91">
        <f t="shared" si="2"/>
        <v>0</v>
      </c>
    </row>
    <row r="57" spans="1:7" ht="15" thickBot="1">
      <c r="A57" s="41" t="s">
        <v>71</v>
      </c>
      <c r="B57" s="10">
        <v>800</v>
      </c>
      <c r="C57" s="115" t="s">
        <v>5</v>
      </c>
      <c r="D57" s="25"/>
      <c r="E57" s="177"/>
      <c r="F57" s="178"/>
      <c r="G57" s="109">
        <f t="shared" si="2"/>
        <v>0</v>
      </c>
    </row>
    <row r="58" spans="1:7" ht="18.75" customHeight="1" thickBot="1">
      <c r="A58" s="73" t="s">
        <v>117</v>
      </c>
      <c r="B58" s="63"/>
      <c r="C58" s="113"/>
      <c r="D58" s="26"/>
      <c r="E58" s="27"/>
      <c r="F58" s="64" t="s">
        <v>80</v>
      </c>
      <c r="G58" s="67">
        <f>SUM(G43:G57)</f>
        <v>660</v>
      </c>
    </row>
    <row r="59" spans="1:7" ht="21" customHeight="1" thickTop="1">
      <c r="A59" s="57" t="s">
        <v>17</v>
      </c>
      <c r="B59" s="58"/>
      <c r="C59" s="117"/>
      <c r="D59" s="59"/>
      <c r="E59" s="60"/>
      <c r="F59" s="59"/>
      <c r="G59" s="61"/>
    </row>
    <row r="60" spans="1:7" ht="18.75" customHeight="1" thickBot="1">
      <c r="A60" s="40" t="s">
        <v>10</v>
      </c>
      <c r="B60" s="5" t="s">
        <v>96</v>
      </c>
      <c r="C60" s="116" t="s">
        <v>4</v>
      </c>
      <c r="D60" s="6"/>
      <c r="E60" s="162"/>
      <c r="F60" s="163"/>
      <c r="G60" s="7" t="s">
        <v>2</v>
      </c>
    </row>
    <row r="61" spans="1:7" ht="15" thickTop="1">
      <c r="A61" s="44" t="s">
        <v>18</v>
      </c>
      <c r="B61" s="12">
        <v>4.89</v>
      </c>
      <c r="C61" s="18" t="s">
        <v>16</v>
      </c>
      <c r="D61" s="9"/>
      <c r="E61" s="177"/>
      <c r="F61" s="178"/>
      <c r="G61" s="91">
        <f aca="true" t="shared" si="3" ref="G61:G84">B61*D61</f>
        <v>0</v>
      </c>
    </row>
    <row r="62" spans="1:7" ht="14.25">
      <c r="A62" s="41" t="s">
        <v>19</v>
      </c>
      <c r="B62" s="2">
        <v>30</v>
      </c>
      <c r="C62" s="115" t="s">
        <v>16</v>
      </c>
      <c r="D62" s="3"/>
      <c r="E62" s="177"/>
      <c r="F62" s="178"/>
      <c r="G62" s="91">
        <f t="shared" si="3"/>
        <v>0</v>
      </c>
    </row>
    <row r="63" spans="1:7" ht="14.25">
      <c r="A63" s="45" t="s">
        <v>20</v>
      </c>
      <c r="B63" s="13">
        <v>7.03</v>
      </c>
      <c r="C63" s="75" t="s">
        <v>16</v>
      </c>
      <c r="D63" s="3"/>
      <c r="E63" s="177"/>
      <c r="F63" s="178"/>
      <c r="G63" s="91">
        <f t="shared" si="3"/>
        <v>0</v>
      </c>
    </row>
    <row r="64" spans="1:7" ht="14.25">
      <c r="A64" s="45" t="s">
        <v>21</v>
      </c>
      <c r="B64" s="13">
        <v>4</v>
      </c>
      <c r="C64" s="75" t="s">
        <v>16</v>
      </c>
      <c r="D64" s="3"/>
      <c r="E64" s="177"/>
      <c r="F64" s="178"/>
      <c r="G64" s="91">
        <f t="shared" si="3"/>
        <v>0</v>
      </c>
    </row>
    <row r="65" spans="1:7" ht="14.25">
      <c r="A65" s="45" t="s">
        <v>22</v>
      </c>
      <c r="B65" s="13">
        <v>1.6</v>
      </c>
      <c r="C65" s="75" t="s">
        <v>23</v>
      </c>
      <c r="D65" s="3">
        <v>305</v>
      </c>
      <c r="E65" s="177"/>
      <c r="F65" s="178"/>
      <c r="G65" s="91">
        <f t="shared" si="3"/>
        <v>488</v>
      </c>
    </row>
    <row r="66" spans="1:7" ht="14.25">
      <c r="A66" s="41" t="s">
        <v>24</v>
      </c>
      <c r="B66" s="2">
        <v>1.26</v>
      </c>
      <c r="C66" s="115" t="s">
        <v>7</v>
      </c>
      <c r="D66" s="3"/>
      <c r="E66" s="177"/>
      <c r="F66" s="178"/>
      <c r="G66" s="91">
        <f t="shared" si="3"/>
        <v>0</v>
      </c>
    </row>
    <row r="67" spans="1:7" ht="14.25">
      <c r="A67" s="41" t="s">
        <v>25</v>
      </c>
      <c r="B67" s="2">
        <v>1.27</v>
      </c>
      <c r="C67" s="115" t="s">
        <v>7</v>
      </c>
      <c r="D67" s="3"/>
      <c r="E67" s="177"/>
      <c r="F67" s="178"/>
      <c r="G67" s="91">
        <f t="shared" si="3"/>
        <v>0</v>
      </c>
    </row>
    <row r="68" spans="1:7" ht="14.25">
      <c r="A68" s="41" t="s">
        <v>26</v>
      </c>
      <c r="B68" s="2">
        <v>3.25</v>
      </c>
      <c r="C68" s="115" t="s">
        <v>7</v>
      </c>
      <c r="D68" s="3"/>
      <c r="E68" s="177"/>
      <c r="F68" s="178"/>
      <c r="G68" s="91">
        <f t="shared" si="3"/>
        <v>0</v>
      </c>
    </row>
    <row r="69" spans="1:7" ht="14.25">
      <c r="A69" s="41" t="s">
        <v>27</v>
      </c>
      <c r="B69" s="2">
        <v>0.32</v>
      </c>
      <c r="C69" s="115" t="s">
        <v>7</v>
      </c>
      <c r="D69" s="3"/>
      <c r="E69" s="177"/>
      <c r="F69" s="178"/>
      <c r="G69" s="91">
        <f t="shared" si="3"/>
        <v>0</v>
      </c>
    </row>
    <row r="70" spans="1:7" ht="14.25">
      <c r="A70" s="41" t="s">
        <v>28</v>
      </c>
      <c r="B70" s="2">
        <v>9.3</v>
      </c>
      <c r="C70" s="115" t="s">
        <v>23</v>
      </c>
      <c r="D70" s="3"/>
      <c r="E70" s="177"/>
      <c r="F70" s="178"/>
      <c r="G70" s="91">
        <f t="shared" si="3"/>
        <v>0</v>
      </c>
    </row>
    <row r="71" spans="1:7" ht="14.25">
      <c r="A71" s="41" t="s">
        <v>29</v>
      </c>
      <c r="B71" s="2">
        <v>14</v>
      </c>
      <c r="C71" s="115" t="s">
        <v>23</v>
      </c>
      <c r="D71" s="3"/>
      <c r="E71" s="177"/>
      <c r="F71" s="178"/>
      <c r="G71" s="91">
        <f t="shared" si="3"/>
        <v>0</v>
      </c>
    </row>
    <row r="72" spans="1:7" ht="14.25">
      <c r="A72" s="41" t="s">
        <v>30</v>
      </c>
      <c r="B72" s="2">
        <v>18</v>
      </c>
      <c r="C72" s="115" t="s">
        <v>23</v>
      </c>
      <c r="D72" s="3"/>
      <c r="E72" s="177"/>
      <c r="F72" s="178"/>
      <c r="G72" s="91">
        <f t="shared" si="3"/>
        <v>0</v>
      </c>
    </row>
    <row r="73" spans="1:7" ht="14.25">
      <c r="A73" s="41" t="s">
        <v>31</v>
      </c>
      <c r="B73" s="2">
        <v>2</v>
      </c>
      <c r="C73" s="115" t="s">
        <v>7</v>
      </c>
      <c r="D73" s="3">
        <v>50</v>
      </c>
      <c r="E73" s="177"/>
      <c r="F73" s="178"/>
      <c r="G73" s="91">
        <f t="shared" si="3"/>
        <v>100</v>
      </c>
    </row>
    <row r="74" spans="1:7" ht="14.25">
      <c r="A74" s="41" t="s">
        <v>32</v>
      </c>
      <c r="B74" s="2">
        <v>33.98</v>
      </c>
      <c r="C74" s="115" t="s">
        <v>16</v>
      </c>
      <c r="D74" s="3"/>
      <c r="E74" s="177"/>
      <c r="F74" s="178"/>
      <c r="G74" s="91">
        <f t="shared" si="3"/>
        <v>0</v>
      </c>
    </row>
    <row r="75" spans="1:7" ht="14.25">
      <c r="A75" s="41" t="s">
        <v>33</v>
      </c>
      <c r="B75" s="14">
        <v>3000</v>
      </c>
      <c r="C75" s="115" t="s">
        <v>5</v>
      </c>
      <c r="D75" s="3"/>
      <c r="E75" s="177"/>
      <c r="F75" s="178"/>
      <c r="G75" s="91">
        <f t="shared" si="3"/>
        <v>0</v>
      </c>
    </row>
    <row r="76" spans="1:7" ht="14.25">
      <c r="A76" s="41" t="s">
        <v>34</v>
      </c>
      <c r="B76" s="14">
        <v>1500</v>
      </c>
      <c r="C76" s="115" t="s">
        <v>5</v>
      </c>
      <c r="D76" s="3">
        <v>1</v>
      </c>
      <c r="E76" s="177"/>
      <c r="F76" s="178"/>
      <c r="G76" s="91">
        <f t="shared" si="3"/>
        <v>1500</v>
      </c>
    </row>
    <row r="77" spans="1:7" ht="14.25">
      <c r="A77" s="41" t="s">
        <v>35</v>
      </c>
      <c r="B77" s="14">
        <v>1695.11</v>
      </c>
      <c r="C77" s="115" t="s">
        <v>5</v>
      </c>
      <c r="D77" s="3"/>
      <c r="E77" s="177"/>
      <c r="F77" s="178"/>
      <c r="G77" s="91">
        <f t="shared" si="3"/>
        <v>0</v>
      </c>
    </row>
    <row r="78" spans="1:7" ht="14.25">
      <c r="A78" s="41" t="s">
        <v>36</v>
      </c>
      <c r="B78" s="2">
        <v>15.57</v>
      </c>
      <c r="C78" s="115" t="s">
        <v>23</v>
      </c>
      <c r="D78" s="3"/>
      <c r="E78" s="177"/>
      <c r="F78" s="178"/>
      <c r="G78" s="91">
        <f t="shared" si="3"/>
        <v>0</v>
      </c>
    </row>
    <row r="79" spans="1:7" ht="14.25">
      <c r="A79" s="43" t="s">
        <v>37</v>
      </c>
      <c r="B79" s="2">
        <v>59.6</v>
      </c>
      <c r="C79" s="115" t="s">
        <v>23</v>
      </c>
      <c r="D79" s="3"/>
      <c r="E79" s="177"/>
      <c r="F79" s="178"/>
      <c r="G79" s="91">
        <f t="shared" si="3"/>
        <v>0</v>
      </c>
    </row>
    <row r="80" spans="1:7" s="4" customFormat="1" ht="14.25">
      <c r="A80" s="41" t="s">
        <v>38</v>
      </c>
      <c r="B80" s="2">
        <v>5.24</v>
      </c>
      <c r="C80" s="115" t="s">
        <v>7</v>
      </c>
      <c r="D80" s="3"/>
      <c r="E80" s="177"/>
      <c r="F80" s="178"/>
      <c r="G80" s="91">
        <f t="shared" si="3"/>
        <v>0</v>
      </c>
    </row>
    <row r="81" spans="1:7" s="4" customFormat="1" ht="14.25">
      <c r="A81" s="41" t="s">
        <v>39</v>
      </c>
      <c r="B81" s="2">
        <v>6.48</v>
      </c>
      <c r="C81" s="115" t="s">
        <v>7</v>
      </c>
      <c r="D81" s="3"/>
      <c r="E81" s="177"/>
      <c r="F81" s="178"/>
      <c r="G81" s="91">
        <f t="shared" si="3"/>
        <v>0</v>
      </c>
    </row>
    <row r="82" spans="1:7" ht="14.25">
      <c r="A82" s="41" t="s">
        <v>40</v>
      </c>
      <c r="B82" s="2">
        <v>600</v>
      </c>
      <c r="C82" s="115" t="s">
        <v>41</v>
      </c>
      <c r="D82" s="3"/>
      <c r="E82" s="177"/>
      <c r="F82" s="178"/>
      <c r="G82" s="91">
        <f t="shared" si="3"/>
        <v>0</v>
      </c>
    </row>
    <row r="83" spans="1:7" ht="14.25">
      <c r="A83" s="41" t="s">
        <v>85</v>
      </c>
      <c r="B83" s="2">
        <v>20</v>
      </c>
      <c r="C83" s="115" t="s">
        <v>16</v>
      </c>
      <c r="D83" s="3"/>
      <c r="E83" s="177"/>
      <c r="F83" s="178"/>
      <c r="G83" s="91">
        <f t="shared" si="3"/>
        <v>0</v>
      </c>
    </row>
    <row r="84" spans="1:7" ht="15" thickBot="1">
      <c r="A84" s="41" t="s">
        <v>51</v>
      </c>
      <c r="B84" s="2">
        <v>35.73</v>
      </c>
      <c r="C84" s="115" t="s">
        <v>16</v>
      </c>
      <c r="D84" s="3"/>
      <c r="E84" s="177"/>
      <c r="F84" s="178"/>
      <c r="G84" s="91">
        <f t="shared" si="3"/>
        <v>0</v>
      </c>
    </row>
    <row r="85" spans="1:7" ht="19.5" customHeight="1" thickBot="1">
      <c r="A85" s="62"/>
      <c r="B85" s="63"/>
      <c r="C85" s="113"/>
      <c r="D85" s="26"/>
      <c r="E85" s="27"/>
      <c r="F85" s="64" t="s">
        <v>80</v>
      </c>
      <c r="G85" s="67">
        <f>SUM(G61:G84)</f>
        <v>2088</v>
      </c>
    </row>
    <row r="86" spans="1:7" ht="26.25" customHeight="1" thickTop="1">
      <c r="A86" s="57" t="s">
        <v>42</v>
      </c>
      <c r="B86" s="58"/>
      <c r="C86" s="117"/>
      <c r="D86" s="59"/>
      <c r="E86" s="60"/>
      <c r="F86" s="59"/>
      <c r="G86" s="61"/>
    </row>
    <row r="87" spans="1:7" ht="17.25" customHeight="1" thickBot="1">
      <c r="A87" s="40" t="s">
        <v>10</v>
      </c>
      <c r="B87" s="5" t="s">
        <v>96</v>
      </c>
      <c r="C87" s="116" t="s">
        <v>4</v>
      </c>
      <c r="D87" s="6"/>
      <c r="E87" s="162"/>
      <c r="F87" s="163"/>
      <c r="G87" s="7" t="s">
        <v>2</v>
      </c>
    </row>
    <row r="88" spans="1:7" ht="15" thickTop="1">
      <c r="A88" s="42" t="s">
        <v>44</v>
      </c>
      <c r="B88" s="8">
        <v>18.89</v>
      </c>
      <c r="C88" s="114" t="s">
        <v>23</v>
      </c>
      <c r="D88" s="9"/>
      <c r="E88" s="179"/>
      <c r="F88" s="180"/>
      <c r="G88" s="91">
        <f aca="true" t="shared" si="4" ref="G88:G93">B88*D88</f>
        <v>0</v>
      </c>
    </row>
    <row r="89" spans="1:18" ht="14.25">
      <c r="A89" s="41" t="s">
        <v>45</v>
      </c>
      <c r="B89" s="2">
        <v>111.17</v>
      </c>
      <c r="C89" s="115" t="s">
        <v>5</v>
      </c>
      <c r="D89" s="3"/>
      <c r="E89" s="177"/>
      <c r="F89" s="178"/>
      <c r="G89" s="91">
        <f t="shared" si="4"/>
        <v>0</v>
      </c>
      <c r="R89" s="17"/>
    </row>
    <row r="90" spans="1:7" ht="14.25">
      <c r="A90" s="41" t="s">
        <v>46</v>
      </c>
      <c r="B90" s="2">
        <v>277.63</v>
      </c>
      <c r="C90" s="115" t="s">
        <v>5</v>
      </c>
      <c r="D90" s="3"/>
      <c r="E90" s="177"/>
      <c r="F90" s="178"/>
      <c r="G90" s="91">
        <f t="shared" si="4"/>
        <v>0</v>
      </c>
    </row>
    <row r="91" spans="1:7" ht="14.25">
      <c r="A91" s="46" t="s">
        <v>47</v>
      </c>
      <c r="B91" s="2">
        <v>10.54</v>
      </c>
      <c r="C91" s="115" t="s">
        <v>23</v>
      </c>
      <c r="D91" s="3"/>
      <c r="E91" s="177"/>
      <c r="F91" s="178"/>
      <c r="G91" s="91">
        <f t="shared" si="4"/>
        <v>0</v>
      </c>
    </row>
    <row r="92" spans="1:7" ht="14.25">
      <c r="A92" s="41" t="s">
        <v>48</v>
      </c>
      <c r="B92" s="2">
        <v>1.2</v>
      </c>
      <c r="C92" s="115" t="s">
        <v>23</v>
      </c>
      <c r="D92" s="3">
        <v>187</v>
      </c>
      <c r="E92" s="177"/>
      <c r="F92" s="178"/>
      <c r="G92" s="91">
        <f t="shared" si="4"/>
        <v>224.4</v>
      </c>
    </row>
    <row r="93" spans="1:7" ht="15" thickBot="1">
      <c r="A93" s="47" t="s">
        <v>116</v>
      </c>
      <c r="B93" s="15">
        <v>28.5</v>
      </c>
      <c r="C93" s="118" t="s">
        <v>5</v>
      </c>
      <c r="D93" s="16"/>
      <c r="E93" s="177"/>
      <c r="F93" s="178"/>
      <c r="G93" s="91">
        <f t="shared" si="4"/>
        <v>0</v>
      </c>
    </row>
    <row r="94" spans="1:7" ht="19.5" customHeight="1" thickBot="1">
      <c r="A94" s="62"/>
      <c r="B94" s="63"/>
      <c r="C94" s="113"/>
      <c r="D94" s="26"/>
      <c r="E94" s="27"/>
      <c r="F94" s="64" t="s">
        <v>80</v>
      </c>
      <c r="G94" s="67">
        <f>SUM(G88:G93)</f>
        <v>224.4</v>
      </c>
    </row>
    <row r="95" spans="1:7" ht="29.25" customHeight="1" thickBot="1" thickTop="1">
      <c r="A95" s="153" t="s">
        <v>99</v>
      </c>
      <c r="B95" s="154"/>
      <c r="C95" s="154"/>
      <c r="D95" s="154"/>
      <c r="E95" s="151" t="s">
        <v>101</v>
      </c>
      <c r="F95" s="152"/>
      <c r="G95" s="93">
        <f>SUM(G94,G85,G58,G40,G20)</f>
        <v>6433.040000000001</v>
      </c>
    </row>
    <row r="96" spans="1:7" ht="42" customHeight="1" thickBot="1" thickTop="1">
      <c r="A96" s="48" t="s">
        <v>10</v>
      </c>
      <c r="B96" s="36" t="s">
        <v>88</v>
      </c>
      <c r="C96" s="119" t="s">
        <v>4</v>
      </c>
      <c r="D96" s="37"/>
      <c r="E96" s="183"/>
      <c r="F96" s="184"/>
      <c r="G96" s="35" t="s">
        <v>2</v>
      </c>
    </row>
    <row r="97" spans="1:7" ht="19.5" customHeight="1" thickTop="1">
      <c r="A97" s="45" t="s">
        <v>87</v>
      </c>
      <c r="B97" s="74">
        <v>0.1</v>
      </c>
      <c r="C97" s="75">
        <v>1</v>
      </c>
      <c r="D97" s="76"/>
      <c r="E97" s="181"/>
      <c r="F97" s="146"/>
      <c r="G97" s="91">
        <f>B97*G95</f>
        <v>643.3040000000001</v>
      </c>
    </row>
    <row r="98" spans="1:7" ht="19.5" customHeight="1" thickBot="1">
      <c r="A98" s="44" t="s">
        <v>86</v>
      </c>
      <c r="B98" s="21">
        <v>0.3</v>
      </c>
      <c r="C98" s="18">
        <v>1</v>
      </c>
      <c r="D98" s="29"/>
      <c r="E98" s="182"/>
      <c r="F98" s="178"/>
      <c r="G98" s="91">
        <f>B98*G95</f>
        <v>1929.9120000000003</v>
      </c>
    </row>
    <row r="99" spans="1:7" ht="22.5" customHeight="1" thickBot="1">
      <c r="A99" s="175"/>
      <c r="B99" s="176"/>
      <c r="C99" s="176"/>
      <c r="D99" s="26"/>
      <c r="E99" s="27"/>
      <c r="F99" s="31" t="s">
        <v>80</v>
      </c>
      <c r="G99" s="67">
        <f>SUM(G97:G98)</f>
        <v>2573.2160000000003</v>
      </c>
    </row>
    <row r="100" spans="1:7" ht="45" customHeight="1" thickTop="1">
      <c r="A100" s="77" t="s">
        <v>115</v>
      </c>
      <c r="B100" s="149" t="s">
        <v>103</v>
      </c>
      <c r="C100" s="150"/>
      <c r="D100" s="150"/>
      <c r="E100" s="150"/>
      <c r="F100" s="150"/>
      <c r="G100" s="78"/>
    </row>
    <row r="101" spans="1:7" ht="22.5" customHeight="1">
      <c r="A101" s="139" t="s">
        <v>135</v>
      </c>
      <c r="B101" s="87"/>
      <c r="C101" s="120"/>
      <c r="D101" s="88"/>
      <c r="E101" s="186"/>
      <c r="F101" s="146"/>
      <c r="G101" s="89"/>
    </row>
    <row r="102" spans="1:7" ht="24.75" customHeight="1">
      <c r="A102" s="45" t="s">
        <v>132</v>
      </c>
      <c r="B102" s="131">
        <v>1.08</v>
      </c>
      <c r="C102" s="75" t="s">
        <v>102</v>
      </c>
      <c r="D102" s="132"/>
      <c r="E102" s="181" t="s">
        <v>134</v>
      </c>
      <c r="F102" s="185"/>
      <c r="G102" s="91">
        <f>B102*D102</f>
        <v>0</v>
      </c>
    </row>
    <row r="103" spans="1:7" ht="24.75" customHeight="1">
      <c r="A103" s="45" t="s">
        <v>119</v>
      </c>
      <c r="B103" s="131">
        <v>1.35</v>
      </c>
      <c r="C103" s="75" t="s">
        <v>102</v>
      </c>
      <c r="D103" s="132"/>
      <c r="E103" s="181" t="s">
        <v>134</v>
      </c>
      <c r="F103" s="185"/>
      <c r="G103" s="91">
        <f>B103*D103</f>
        <v>0</v>
      </c>
    </row>
    <row r="104" spans="1:7" ht="24" customHeight="1">
      <c r="A104" s="45" t="s">
        <v>128</v>
      </c>
      <c r="B104" s="131">
        <v>180</v>
      </c>
      <c r="C104" s="75" t="s">
        <v>61</v>
      </c>
      <c r="D104" s="132">
        <v>1</v>
      </c>
      <c r="E104" s="181" t="s">
        <v>124</v>
      </c>
      <c r="F104" s="185"/>
      <c r="G104" s="91">
        <f aca="true" t="shared" si="5" ref="G104:G109">B104*D104</f>
        <v>180</v>
      </c>
    </row>
    <row r="105" spans="1:7" ht="24" customHeight="1">
      <c r="A105" s="45" t="s">
        <v>129</v>
      </c>
      <c r="B105" s="131">
        <v>270</v>
      </c>
      <c r="C105" s="75" t="s">
        <v>61</v>
      </c>
      <c r="D105" s="132"/>
      <c r="E105" s="181" t="s">
        <v>127</v>
      </c>
      <c r="F105" s="185"/>
      <c r="G105" s="91">
        <f>B105*D105</f>
        <v>0</v>
      </c>
    </row>
    <row r="106" spans="1:7" ht="25.5" customHeight="1">
      <c r="A106" s="45" t="s">
        <v>120</v>
      </c>
      <c r="B106" s="131">
        <v>360</v>
      </c>
      <c r="C106" s="75" t="s">
        <v>61</v>
      </c>
      <c r="D106" s="132"/>
      <c r="E106" s="181" t="s">
        <v>111</v>
      </c>
      <c r="F106" s="185"/>
      <c r="G106" s="91">
        <f t="shared" si="5"/>
        <v>0</v>
      </c>
    </row>
    <row r="107" spans="1:7" ht="25.5">
      <c r="A107" s="45" t="s">
        <v>121</v>
      </c>
      <c r="B107" s="131">
        <v>450</v>
      </c>
      <c r="C107" s="75" t="s">
        <v>61</v>
      </c>
      <c r="D107" s="132"/>
      <c r="E107" s="181" t="s">
        <v>112</v>
      </c>
      <c r="F107" s="185"/>
      <c r="G107" s="91">
        <f t="shared" si="5"/>
        <v>0</v>
      </c>
    </row>
    <row r="108" spans="1:7" ht="25.5">
      <c r="A108" s="45" t="s">
        <v>122</v>
      </c>
      <c r="B108" s="131">
        <v>1600</v>
      </c>
      <c r="C108" s="75" t="s">
        <v>59</v>
      </c>
      <c r="D108" s="132"/>
      <c r="E108" s="181" t="s">
        <v>92</v>
      </c>
      <c r="F108" s="185"/>
      <c r="G108" s="91">
        <f t="shared" si="5"/>
        <v>0</v>
      </c>
    </row>
    <row r="109" spans="1:7" ht="25.5">
      <c r="A109" s="45" t="s">
        <v>123</v>
      </c>
      <c r="B109" s="131">
        <v>2000</v>
      </c>
      <c r="C109" s="75" t="s">
        <v>59</v>
      </c>
      <c r="D109" s="132"/>
      <c r="E109" s="181" t="s">
        <v>95</v>
      </c>
      <c r="F109" s="185"/>
      <c r="G109" s="91">
        <f t="shared" si="5"/>
        <v>0</v>
      </c>
    </row>
    <row r="110" spans="1:7" ht="22.5" customHeight="1">
      <c r="A110" s="139" t="s">
        <v>136</v>
      </c>
      <c r="B110" s="133"/>
      <c r="C110" s="134"/>
      <c r="D110" s="135"/>
      <c r="E110" s="193"/>
      <c r="F110" s="194"/>
      <c r="G110" s="142"/>
    </row>
    <row r="111" spans="1:7" ht="24" customHeight="1">
      <c r="A111" s="45" t="s">
        <v>133</v>
      </c>
      <c r="B111" s="131">
        <v>720</v>
      </c>
      <c r="C111" s="75" t="s">
        <v>61</v>
      </c>
      <c r="D111" s="132"/>
      <c r="E111" s="181" t="s">
        <v>90</v>
      </c>
      <c r="F111" s="185"/>
      <c r="G111" s="91">
        <f>B111*D111</f>
        <v>0</v>
      </c>
    </row>
    <row r="112" spans="1:7" ht="25.5">
      <c r="A112" s="45" t="s">
        <v>118</v>
      </c>
      <c r="B112" s="131">
        <v>900</v>
      </c>
      <c r="C112" s="75" t="s">
        <v>61</v>
      </c>
      <c r="D112" s="132"/>
      <c r="E112" s="181" t="s">
        <v>91</v>
      </c>
      <c r="F112" s="185"/>
      <c r="G112" s="91">
        <f>B112*D112</f>
        <v>0</v>
      </c>
    </row>
    <row r="113" spans="1:7" s="4" customFormat="1" ht="27" customHeight="1">
      <c r="A113" s="45" t="s">
        <v>93</v>
      </c>
      <c r="B113" s="131">
        <v>1440</v>
      </c>
      <c r="C113" s="75" t="s">
        <v>59</v>
      </c>
      <c r="D113" s="132"/>
      <c r="E113" s="181" t="s">
        <v>114</v>
      </c>
      <c r="F113" s="185"/>
      <c r="G113" s="91">
        <f>B113*D113</f>
        <v>0</v>
      </c>
    </row>
    <row r="114" spans="1:7" s="4" customFormat="1" ht="31.5" customHeight="1" thickBot="1">
      <c r="A114" s="45" t="s">
        <v>94</v>
      </c>
      <c r="B114" s="140">
        <v>2160</v>
      </c>
      <c r="C114" s="141" t="s">
        <v>59</v>
      </c>
      <c r="D114" s="132"/>
      <c r="E114" s="181" t="s">
        <v>113</v>
      </c>
      <c r="F114" s="185"/>
      <c r="G114" s="91">
        <f>B114*D114</f>
        <v>0</v>
      </c>
    </row>
    <row r="115" spans="1:7" ht="22.5" customHeight="1" thickBot="1">
      <c r="A115" s="155"/>
      <c r="B115" s="156"/>
      <c r="C115" s="156"/>
      <c r="D115" s="38"/>
      <c r="E115" s="50"/>
      <c r="F115" s="56" t="s">
        <v>80</v>
      </c>
      <c r="G115" s="67">
        <f>SUM(G102:G114)</f>
        <v>180</v>
      </c>
    </row>
    <row r="116" spans="1:7" s="54" customFormat="1" ht="12" customHeight="1" thickBot="1" thickTop="1">
      <c r="A116" s="32"/>
      <c r="B116" s="33"/>
      <c r="C116" s="121"/>
      <c r="D116" s="34"/>
      <c r="E116" s="52"/>
      <c r="F116" s="53"/>
      <c r="G116" s="55"/>
    </row>
    <row r="117" spans="1:7" ht="15" customHeight="1" thickTop="1">
      <c r="A117" s="84"/>
      <c r="B117" s="85"/>
      <c r="C117" s="122"/>
      <c r="D117" s="39"/>
      <c r="E117" s="86"/>
      <c r="F117" s="79"/>
      <c r="G117" s="80"/>
    </row>
    <row r="118" spans="1:7" ht="42" customHeight="1" thickBot="1">
      <c r="A118" s="83"/>
      <c r="B118" s="30"/>
      <c r="C118" s="123"/>
      <c r="D118" s="28"/>
      <c r="E118" s="51"/>
      <c r="F118" s="81" t="s">
        <v>1</v>
      </c>
      <c r="G118" s="82">
        <f>SUM(G115,G99,G95)</f>
        <v>9186.256000000001</v>
      </c>
    </row>
    <row r="119" spans="1:7" ht="20.25" customHeight="1" thickTop="1">
      <c r="A119" s="83"/>
      <c r="B119" s="147"/>
      <c r="C119" s="148"/>
      <c r="D119" s="148"/>
      <c r="E119" s="148"/>
      <c r="F119" s="148"/>
      <c r="G119" s="148"/>
    </row>
    <row r="120" spans="1:7" s="95" customFormat="1" ht="15" customHeight="1">
      <c r="A120" s="102"/>
      <c r="B120" s="94"/>
      <c r="C120" s="124"/>
      <c r="E120" s="94"/>
      <c r="G120" s="96"/>
    </row>
    <row r="121" spans="1:7" s="95" customFormat="1" ht="15" customHeight="1">
      <c r="A121" s="97"/>
      <c r="B121" s="94"/>
      <c r="C121" s="124"/>
      <c r="E121" s="94"/>
      <c r="G121" s="96"/>
    </row>
    <row r="122" spans="1:7" s="95" customFormat="1" ht="15" customHeight="1">
      <c r="A122" s="97"/>
      <c r="B122" s="94"/>
      <c r="C122" s="124"/>
      <c r="E122" s="94"/>
      <c r="G122" s="96"/>
    </row>
    <row r="123" spans="1:7" s="95" customFormat="1" ht="15" customHeight="1">
      <c r="A123" s="97"/>
      <c r="B123" s="94"/>
      <c r="C123" s="124"/>
      <c r="E123" s="94"/>
      <c r="G123" s="96"/>
    </row>
    <row r="124" spans="1:7" s="95" customFormat="1" ht="15" customHeight="1">
      <c r="A124" s="97"/>
      <c r="B124" s="94"/>
      <c r="C124" s="124"/>
      <c r="E124" s="94"/>
      <c r="G124" s="96"/>
    </row>
    <row r="125" spans="1:7" s="95" customFormat="1" ht="15" customHeight="1">
      <c r="A125" s="97"/>
      <c r="B125" s="94"/>
      <c r="C125" s="124"/>
      <c r="E125" s="94"/>
      <c r="G125" s="96"/>
    </row>
    <row r="126" spans="1:7" s="95" customFormat="1" ht="15" customHeight="1">
      <c r="A126" s="97"/>
      <c r="B126" s="94"/>
      <c r="C126" s="124"/>
      <c r="E126" s="94"/>
      <c r="G126" s="96"/>
    </row>
  </sheetData>
  <sheetProtection/>
  <mergeCells count="111">
    <mergeCell ref="F1:G1"/>
    <mergeCell ref="F2:G2"/>
    <mergeCell ref="F3:G3"/>
    <mergeCell ref="E113:F113"/>
    <mergeCell ref="E114:F114"/>
    <mergeCell ref="E107:F107"/>
    <mergeCell ref="E108:F108"/>
    <mergeCell ref="E109:F109"/>
    <mergeCell ref="E110:F110"/>
    <mergeCell ref="E111:F111"/>
    <mergeCell ref="E112:F112"/>
    <mergeCell ref="E101:F101"/>
    <mergeCell ref="E104:F104"/>
    <mergeCell ref="E106:F106"/>
    <mergeCell ref="E102:F102"/>
    <mergeCell ref="E103:F103"/>
    <mergeCell ref="E105:F105"/>
    <mergeCell ref="E97:F97"/>
    <mergeCell ref="E98:F98"/>
    <mergeCell ref="E93:F93"/>
    <mergeCell ref="E87:F87"/>
    <mergeCell ref="E88:F88"/>
    <mergeCell ref="E96:F96"/>
    <mergeCell ref="E89:F89"/>
    <mergeCell ref="E90:F90"/>
    <mergeCell ref="E91:F91"/>
    <mergeCell ref="E92:F92"/>
    <mergeCell ref="E82:F82"/>
    <mergeCell ref="E83:F83"/>
    <mergeCell ref="E84:F84"/>
    <mergeCell ref="E60:F60"/>
    <mergeCell ref="E78:F78"/>
    <mergeCell ref="E79:F79"/>
    <mergeCell ref="E80:F80"/>
    <mergeCell ref="E81:F81"/>
    <mergeCell ref="E74:F74"/>
    <mergeCell ref="E75:F75"/>
    <mergeCell ref="E67:F67"/>
    <mergeCell ref="E68:F68"/>
    <mergeCell ref="E69:F69"/>
    <mergeCell ref="E76:F76"/>
    <mergeCell ref="E77:F77"/>
    <mergeCell ref="E70:F70"/>
    <mergeCell ref="E71:F71"/>
    <mergeCell ref="E72:F72"/>
    <mergeCell ref="E73:F73"/>
    <mergeCell ref="E52:F52"/>
    <mergeCell ref="E57:F57"/>
    <mergeCell ref="E65:F65"/>
    <mergeCell ref="E64:F64"/>
    <mergeCell ref="E61:F61"/>
    <mergeCell ref="E66:F66"/>
    <mergeCell ref="E42:F42"/>
    <mergeCell ref="E49:F49"/>
    <mergeCell ref="E50:F50"/>
    <mergeCell ref="E44:F44"/>
    <mergeCell ref="E62:F62"/>
    <mergeCell ref="E63:F63"/>
    <mergeCell ref="E53:F53"/>
    <mergeCell ref="E54:F54"/>
    <mergeCell ref="E55:F55"/>
    <mergeCell ref="E56:F56"/>
    <mergeCell ref="E51:F51"/>
    <mergeCell ref="E45:F45"/>
    <mergeCell ref="E46:F46"/>
    <mergeCell ref="E47:F47"/>
    <mergeCell ref="E48:F48"/>
    <mergeCell ref="E43:F43"/>
    <mergeCell ref="E34:F34"/>
    <mergeCell ref="E35:F35"/>
    <mergeCell ref="E36:F36"/>
    <mergeCell ref="E37:F37"/>
    <mergeCell ref="E38:F38"/>
    <mergeCell ref="E39:F39"/>
    <mergeCell ref="E27:F27"/>
    <mergeCell ref="E32:F32"/>
    <mergeCell ref="E33:F33"/>
    <mergeCell ref="E23:F23"/>
    <mergeCell ref="E22:F22"/>
    <mergeCell ref="E30:F30"/>
    <mergeCell ref="E31:F31"/>
    <mergeCell ref="A6:B6"/>
    <mergeCell ref="A8:B8"/>
    <mergeCell ref="D8:E8"/>
    <mergeCell ref="A99:C99"/>
    <mergeCell ref="A41:D41"/>
    <mergeCell ref="E24:F24"/>
    <mergeCell ref="E29:F29"/>
    <mergeCell ref="E28:F28"/>
    <mergeCell ref="E25:F25"/>
    <mergeCell ref="E26:F26"/>
    <mergeCell ref="A95:D95"/>
    <mergeCell ref="A115:C115"/>
    <mergeCell ref="E18:F18"/>
    <mergeCell ref="A21:D21"/>
    <mergeCell ref="B1:E1"/>
    <mergeCell ref="B2:E2"/>
    <mergeCell ref="E10:F10"/>
    <mergeCell ref="E11:F11"/>
    <mergeCell ref="F6:G6"/>
    <mergeCell ref="B7:G7"/>
    <mergeCell ref="E13:F13"/>
    <mergeCell ref="E14:F14"/>
    <mergeCell ref="E15:F15"/>
    <mergeCell ref="E16:F16"/>
    <mergeCell ref="B119:G119"/>
    <mergeCell ref="E12:F12"/>
    <mergeCell ref="B100:F100"/>
    <mergeCell ref="E95:F95"/>
    <mergeCell ref="E17:F17"/>
    <mergeCell ref="E19:F19"/>
  </mergeCells>
  <printOptions/>
  <pageMargins left="0.5" right="0.25" top="0.65" bottom="0.43" header="0" footer="0.64"/>
  <pageSetup fitToHeight="4" horizontalDpi="600" verticalDpi="600" orientation="portrait" scale="63" r:id="rId2"/>
  <rowBreaks count="1" manualBreakCount="1">
    <brk id="85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Sensitive Areas BQW</dc:title>
  <dc:subject/>
  <dc:creator>Anna Mockler &amp; Mark Wilgus</dc:creator>
  <cp:keywords/>
  <dc:description/>
  <cp:lastModifiedBy>Alyson Holahan</cp:lastModifiedBy>
  <cp:lastPrinted>2022-05-27T18:23:08Z</cp:lastPrinted>
  <dcterms:created xsi:type="dcterms:W3CDTF">1998-02-26T02:50:00Z</dcterms:created>
  <dcterms:modified xsi:type="dcterms:W3CDTF">2022-06-22T15:47:13Z</dcterms:modified>
  <cp:category/>
  <cp:version/>
  <cp:contentType/>
  <cp:contentStatus/>
</cp:coreProperties>
</file>